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8"/>
  </bookViews>
  <sheets>
    <sheet name="титул" sheetId="1" r:id="rId1"/>
    <sheet name="таблица 1" sheetId="2" r:id="rId2"/>
    <sheet name="таблица 2" sheetId="3" r:id="rId3"/>
    <sheet name="таблица 2.1" sheetId="4" r:id="rId4"/>
    <sheet name="таблица 3" sheetId="5" r:id="rId5"/>
    <sheet name="таблица 4" sheetId="6" r:id="rId6"/>
    <sheet name="таблица 2 2018" sheetId="7" state="hidden" r:id="rId7"/>
    <sheet name="таблица 2 2019" sheetId="8" state="hidden" r:id="rId8"/>
    <sheet name="таблица 2020" sheetId="9" r:id="rId9"/>
    <sheet name="таблица 2021" sheetId="10" r:id="rId10"/>
  </sheets>
  <definedNames>
    <definedName name="Par175" localSheetId="2">'таблица 2'!$A$3</definedName>
    <definedName name="Par216" localSheetId="2">'таблица 2'!$A$13</definedName>
    <definedName name="Par239" localSheetId="2">'таблица 2'!$A$18</definedName>
    <definedName name="Par305" localSheetId="2">'таблица 2'!$A$63</definedName>
    <definedName name="Par338" localSheetId="2">'таблица 2'!$A$66</definedName>
    <definedName name="Par372" localSheetId="2">'таблица 2'!$A$83</definedName>
    <definedName name="Par394" localSheetId="2">'таблица 2'!$A$85</definedName>
    <definedName name="Par416" localSheetId="2">'таблица 2'!$A$90</definedName>
    <definedName name="Par440" localSheetId="2">'таблица 2'!$A$94</definedName>
    <definedName name="Par451" localSheetId="2">'таблица 2'!$A$95</definedName>
    <definedName name="Par484" localSheetId="2">'таблица 2'!$A$111</definedName>
    <definedName name="Par541" localSheetId="2">'таблица 2'!$A$118</definedName>
    <definedName name="Par552" localSheetId="2">'таблица 2'!$A$119</definedName>
    <definedName name="Par563" localSheetId="2">'таблица 2'!$A$120</definedName>
    <definedName name="Par579" localSheetId="3">'таблица 2.1'!$A$4</definedName>
    <definedName name="Par606" localSheetId="3">'таблица 2.1'!$G$12</definedName>
    <definedName name="Par608" localSheetId="3">'таблица 2.1'!$I$12</definedName>
    <definedName name="Par609" localSheetId="3">'таблица 2.1'!$J$12</definedName>
    <definedName name="Par611" localSheetId="3">'таблица 2.1'!$L$12</definedName>
    <definedName name="Par612" localSheetId="3">'таблица 2.1'!$A$13</definedName>
    <definedName name="Par624" localSheetId="3">'таблица 2.1'!$A$14</definedName>
    <definedName name="Par648" localSheetId="3">'таблица 2.1'!$A$16</definedName>
    <definedName name="Par677" localSheetId="4">'таблица 3'!$A$4</definedName>
    <definedName name="Par688" localSheetId="4">'таблица 3'!$A$11</definedName>
    <definedName name="Par691" localSheetId="4">'таблица 3'!$A$12</definedName>
    <definedName name="Par711" localSheetId="5">'таблица 4'!$A$4</definedName>
    <definedName name="Par725" localSheetId="5">'таблица 4'!$A$10</definedName>
    <definedName name="Par98" localSheetId="1">'таблица 1'!$A$2</definedName>
    <definedName name="_xlnm.Print_Area" localSheetId="2">'таблица 2'!$A$1:$K$120</definedName>
    <definedName name="_xlnm.Print_Area" localSheetId="6">'таблица 2 2018'!$A$1:$K$93</definedName>
    <definedName name="_xlnm.Print_Area" localSheetId="4">'таблица 3'!$A$1:$C$31</definedName>
    <definedName name="_xlnm.Print_Area" localSheetId="0">'титул'!$A$1:$D$40</definedName>
  </definedNames>
  <calcPr fullCalcOnLoad="1"/>
</workbook>
</file>

<file path=xl/sharedStrings.xml><?xml version="1.0" encoding="utf-8"?>
<sst xmlns="http://schemas.openxmlformats.org/spreadsheetml/2006/main" count="763" uniqueCount="217">
  <si>
    <t xml:space="preserve">Приложение № 1 </t>
  </si>
  <si>
    <t>к Порядку составления и утверждения плана</t>
  </si>
  <si>
    <t>финансово-хозяйственной деятельности</t>
  </si>
  <si>
    <t>муниципальных образовательных организаций</t>
  </si>
  <si>
    <t>Куйбышевского района</t>
  </si>
  <si>
    <t>УТВЕРЖДАЮ</t>
  </si>
  <si>
    <t>(подпись, расшифровка подписи)</t>
  </si>
  <si>
    <t>План финансово-хозяйственной деятельности</t>
  </si>
  <si>
    <t>Форма по КФД</t>
  </si>
  <si>
    <t>Дата</t>
  </si>
  <si>
    <t>Код по ОКПО</t>
  </si>
  <si>
    <t>ИНН</t>
  </si>
  <si>
    <t>КПП</t>
  </si>
  <si>
    <t>Код по ОКЕИ</t>
  </si>
  <si>
    <t>Наименование муниципального учреждения</t>
  </si>
  <si>
    <t>Единица измерения: руб. (с точностью до второго десятичного знака после запятой)</t>
  </si>
  <si>
    <t>муниципального учреждения</t>
  </si>
  <si>
    <t>Сведения о деятельности муниципального учреждения (подразделения)</t>
  </si>
  <si>
    <t>1. Цели деятельности учреждения в соответствии с  федеральными законами, иными нормативными актами и уставом учреждения:</t>
  </si>
  <si>
    <t>2. Виды деятельности учреждения, относящиеся к его основным видам деятельности в соответствии с уставом учреждения:</t>
  </si>
  <si>
    <t>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плату:</t>
  </si>
  <si>
    <t>4.Общая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(подразделением) за счет выделенных собственником имущества учреждения средств; приобретенного учреждением (подразделением) за счет доходов, полученных от иной приносящей доход деятельности)</t>
  </si>
  <si>
    <t xml:space="preserve">Муниципальное бюджетное общеобразовательное учреждение Русская средняя общеобразовательная школа имени Героя Советского Союза М.Н.Алексеева </t>
  </si>
  <si>
    <t>Наименование органа, осуществляющего функции и полномочия учредителя</t>
  </si>
  <si>
    <t>Отдел образования Администрации Куйбышевского района</t>
  </si>
  <si>
    <t>Адрес фактического местонахождения муниципального учреждения</t>
  </si>
  <si>
    <t xml:space="preserve">346947, Ростовская область, Куйбышевский район, с.Русское, ул.Красноармейская,8А  </t>
  </si>
  <si>
    <t xml:space="preserve">        Таблица 1</t>
  </si>
  <si>
    <t>Показатели финансового состояния учреждения (подразделения)</t>
  </si>
  <si>
    <t>(последнюю отчетную дату)</t>
  </si>
  <si>
    <t>N п/п</t>
  </si>
  <si>
    <t>Наименование показателя</t>
  </si>
  <si>
    <t>Сумма, тыс. руб.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</si>
  <si>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</si>
  <si>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</si>
  <si>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</si>
  <si>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</si>
  <si>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</si>
  <si>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</si>
  <si>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</si>
  <si>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</si>
  <si>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</si>
  <si>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</si>
  <si>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</si>
  <si>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</si>
  <si>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</si>
  <si>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</si>
  <si>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</si>
  <si>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</si>
  <si>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</si>
  <si>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Основной целью деятельности Организации является осуществление образовательной деятельности по образовательным программам начального общего, основного общего, среднего общего образования.</t>
  </si>
  <si>
    <t xml:space="preserve"> (наименование должности лица, утверждающего документ)</t>
  </si>
  <si>
    <t>Таблица 2</t>
  </si>
  <si>
    <t>Показатели по поступлениям</t>
  </si>
  <si>
    <t>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</si>
  <si>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</si>
  <si>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</si>
  <si>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</si>
  <si>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</si>
  <si>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</si>
  <si>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</si>
  <si>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</si>
  <si>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</si>
  <si>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</si>
  <si>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</si>
  <si>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</si>
  <si>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</si>
  <si>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</si>
  <si>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</si>
  <si>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</si>
  <si>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</si>
  <si>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</si>
  <si>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</si>
  <si>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</si>
  <si>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</si>
  <si>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</si>
  <si>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</si>
  <si>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</si>
  <si>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</si>
  <si>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</si>
  <si>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</t>
  </si>
  <si>
    <t>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</si>
  <si>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</si>
  <si>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</si>
  <si>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</si>
  <si>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</si>
  <si>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</si>
  <si>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</si>
  <si>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</si>
  <si>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</si>
  <si>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</si>
  <si>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</si>
  <si>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</si>
  <si>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</si>
  <si>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</si>
  <si>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</t>
  </si>
  <si>
    <t>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</si>
  <si>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</si>
  <si>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</si>
  <si>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</si>
  <si>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</si>
  <si>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</si>
  <si>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</si>
  <si>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</si>
  <si>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</si>
  <si>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</si>
  <si>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 xml:space="preserve">                     Сведения о средствах, поступающих</t>
  </si>
  <si>
    <t xml:space="preserve">            во временное распоряжение учреждения (подразделения)</t>
  </si>
  <si>
    <t>Сумма (руб., с точностью до двух знаков после запятой - 0,00)</t>
  </si>
  <si>
    <t>Поступление</t>
  </si>
  <si>
    <t>Выбытие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</si>
  <si>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</si>
  <si>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</si>
  <si>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</si>
  <si>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</si>
  <si>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</si>
  <si>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</si>
  <si>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Главный бухгалтер </t>
  </si>
  <si>
    <t>(подразделения)</t>
  </si>
  <si>
    <t>(подпись)</t>
  </si>
  <si>
    <t>(расшифровка подписи)</t>
  </si>
  <si>
    <t xml:space="preserve">Исполнитель </t>
  </si>
  <si>
    <t>на 2017г. очередной финансовый год</t>
  </si>
  <si>
    <t>на 2018г.   1-ый год планового периода</t>
  </si>
  <si>
    <t>на 2019г.   1-ый год планового периода</t>
  </si>
  <si>
    <t xml:space="preserve">    (очередной финансовый год)</t>
  </si>
  <si>
    <t>5.1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</si>
  <si>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</si>
  <si>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</si>
  <si>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</si>
  <si>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</si>
  <si>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</si>
  <si>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работы, услуги по содержанию имущества</t>
  </si>
  <si>
    <t>прочие работы, услуги</t>
  </si>
  <si>
    <t xml:space="preserve">увеличение стоимости основных средств </t>
  </si>
  <si>
    <t>увеличение стоимости материальных запасов</t>
  </si>
  <si>
    <t>услуг связи</t>
  </si>
  <si>
    <t>коммунальные услуги</t>
  </si>
  <si>
    <t>работы,и услуги по содержанию имущества</t>
  </si>
  <si>
    <t>прочие работы ,услуги</t>
  </si>
  <si>
    <t>налоги</t>
  </si>
  <si>
    <t>4. Доходы от предпринимательской и иной приносящей доход деятельности (далее родительская плата)</t>
  </si>
  <si>
    <t>Арендная плата за пользование имуществом (далее аренда котельной)</t>
  </si>
  <si>
    <t>1. Прочие безвозмездные поступления учреждениям, находящимся в ведении органов местного самоуправления муниципальных районов                      (далее добровольное пожертвование)</t>
  </si>
  <si>
    <t>субвенция</t>
  </si>
  <si>
    <t>местный бюджет</t>
  </si>
  <si>
    <t>http://bino.ru/izmeneneya_v_poryadok_formirovaniya_plana_fhd</t>
  </si>
  <si>
    <t>изменения ПФХД сайт</t>
  </si>
  <si>
    <t>прочие выплаты персоналу, кроме оплаты труда</t>
  </si>
  <si>
    <t>родительская плата</t>
  </si>
  <si>
    <t>отдых детей областной бюджет</t>
  </si>
  <si>
    <t>отдых детей местный бюджет</t>
  </si>
  <si>
    <t>добровольное пожертвование</t>
  </si>
  <si>
    <t>аренда котельной</t>
  </si>
  <si>
    <t>0001</t>
  </si>
  <si>
    <t xml:space="preserve">Реализация образовательных программ начального общего образования, основного общего образования, среднего общего образования в пределах федеральных государственных образовательных стандартов до момента их отмены;                                                                                                                                                                                    Реализация программв рамках внеурочной деятельности;                                                                 Реализация адаптированных основных общеобразовательных программ;                                                                                     Обучение на дому и в медицинских организациях;                                                                                         Создание условий для обучения нуждающихся в длительном лечении, детей с органиченными возможностями здоровья, детей-инвалидов;                                                                                       Проведение промежуточной и итоговой аттестации для экспертов;                                              Предоставление обучающимся начальных знаний об обороне государства, о воинской обязанности граждан и приобретение обучающимися навыков в области гражданской обороны в соответствии с федеральными государственными образовательными стандартами и (или) государственных стандартов до момента их отмены;                                                                                                                                                                                                                                    Реализация воспитательных программ и направлений воспитательной работы;                                                                                                               Информационно-библиотечная деятельность;                                                                                              Предоставление психолого-педагогической и социальной помощи;                                                                                                                                                                   Организация работы групп продленного дня.                                                                                  </t>
  </si>
  <si>
    <t>1. Субвенция на обеспечение государственных гарантий  реализации прав на получение на получение общедоступного и бесплатного дошкольного ,начального общего,основного общего,среднего общего образования в муниципальных общеобразовательных организациях,обеспечение дополнительного образования детей в муниципальных образовательных организациях,включая расходы на оплату труда,приобритение учебников и учебных пособий,средств обучения,игр,игрушек (за исключением расходов  на  содержание зданий и оплату коммунальных услуг) в рамках подпрограммы"Развитие общего образования" государственной программы  Ростовской области "Развитие образования"     (далее субвенция)</t>
  </si>
  <si>
    <t xml:space="preserve">2.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и частных общеобразовательных организациях, обеспечение дополнительного образования детей в муниципальных общеобразовательных организациях (далее местный бюджет) </t>
  </si>
  <si>
    <t>3. Создание безопасных и комфортных условий осуществления образовательной деятельности в муниципальных образовательных организациях (далее комфортные условия)</t>
  </si>
  <si>
    <t>1.Софинансирование субсидии на организацию отдыха детей в каникулярное время (далее отдых детей областной  бюджет)</t>
  </si>
  <si>
    <t>2. Субсидия на организацию одтыха детей в каникулярное время в рамках программы "Совершенствование  мер демографической политики в области социальной поддержки семьи и детей" государственной программы Ростовской области "Социальная поддержка граждан" (далее отдых детей местный бюджет)</t>
  </si>
  <si>
    <t>на   01 января  2018 г.</t>
  </si>
  <si>
    <t>Директор</t>
  </si>
  <si>
    <t>Г.В. Колинько</t>
  </si>
  <si>
    <t>Чуприна Е.Н.</t>
  </si>
  <si>
    <t>уплата налогов, сборов и иных платежей, всего</t>
  </si>
  <si>
    <t>тел. 8(86348)39-2-32</t>
  </si>
  <si>
    <t>тел. 8(86348)39232</t>
  </si>
  <si>
    <t>местный бюджет подвоз</t>
  </si>
  <si>
    <t>отдых детей бутил. вода</t>
  </si>
  <si>
    <t>замена тепловых счетчиков местный бюджет</t>
  </si>
  <si>
    <t>оформление документов по эл. снабжению котельных местный бюджет</t>
  </si>
  <si>
    <t>закупка резерв. источников электроэнергии местный бюджет</t>
  </si>
  <si>
    <t>13. Субсидии на замену тепловых счетчиков (за счет средств местного бюджета)</t>
  </si>
  <si>
    <t>14. Субсидии на оформление документов по электическому снабжению котельных (за счет средств местного бюджета)</t>
  </si>
  <si>
    <t>15. Субсидии на закупку резерва источников электроэнергии (за счет средств местного бюджета)</t>
  </si>
  <si>
    <t xml:space="preserve">местный бюджет </t>
  </si>
  <si>
    <t>субвенция школа</t>
  </si>
  <si>
    <t>субвенция сад</t>
  </si>
  <si>
    <t>субвенция  школа</t>
  </si>
  <si>
    <t>на 2018 г. очередной финансовый год</t>
  </si>
  <si>
    <t>на 2019 г.    1-ый год планового периода</t>
  </si>
  <si>
    <t>на 2020 г.   2-ой год планового периода</t>
  </si>
  <si>
    <t>на 2019 г.  1-ый год планового периода</t>
  </si>
  <si>
    <t>на 2020г.   2-ой год планового периода</t>
  </si>
  <si>
    <t>5.Общая балансовая стоимость движимого муниципального имущества на дату составления Плана, в том числе</t>
  </si>
  <si>
    <t xml:space="preserve">  балансовая стоимость особо ценного движимого имущества</t>
  </si>
  <si>
    <t>местный бюджет (работники пищеблока)</t>
  </si>
  <si>
    <t xml:space="preserve">    местный бюджет (работники пищеблока)</t>
  </si>
  <si>
    <t xml:space="preserve">    местный бюджет (работники по подвозу)</t>
  </si>
  <si>
    <t>местный бюджет (работники по подвозу)</t>
  </si>
  <si>
    <t>3. Субвенция на обеспечение государственных гарантий  реализации прав на получение общедоступного и бесплатного дошкольного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включая расходы на оплату труда, приобритение учебников и учебных пособий, средств обучения, игр, игрушек (за исключением расходов  на  содержание зданий и оплату коммунальных услуг) в рамках подпрограммы"Развитие общего образования" государственной программы  Ростовской области "Развитие образования" (далее субвенция)</t>
  </si>
  <si>
    <t>1. Субвенция на обеспечение государственных гарантий 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 в муниципальных образовательных организациях, включая расходы на оплату труда, приобретение учебников и учебных пособий, средств обучения  (за исключением расходов  на  содержание зданий и оплату коммунальных услуг) в рамках подпрограммы "Развитие общего образования" государственной программы  Ростовской области "Развитие образования" (далее субвенция)</t>
  </si>
  <si>
    <t>2. Субвенция на обеспечение государственных гарантий  реализации прав на получение общедоступного и бесплатного дополнительного образования детей в муниципальных образовательных организациях, включая расходы на оплату труда, приобритение учебников и учебных пособий, средств обучения, игр, игрушек (за исключением расходов  на  содержание зданий и оплату коммунальных услуг) в рамках подпрограммы"Развитие общего образования" государственной программы  Ростовской области "Развитие образования" (далее субвенция)</t>
  </si>
  <si>
    <t>доступная среда</t>
  </si>
  <si>
    <t>субвенция школа (доп. образование)</t>
  </si>
  <si>
    <t>4. Субсидии на финансовое обеспечение муниципального задания на оказание муниципальных услуг в рамках программы №1 "Развитие общего и дополнительного образования" муниципальной программы Куйбышевского района "Развитие образования в части расходов на оплату труда в муниципальных образовательных учреждениях" (за счет средст местного бюджета)</t>
  </si>
  <si>
    <t>5. Создание безопасных и комфортных условий осуществления образовательной деятельности в муниципальных образовательных организациях (далее комфортные условия)</t>
  </si>
  <si>
    <t>6. Доходы от предпринимательской и иной приносящей доход деятельности (далее родительская плата)</t>
  </si>
  <si>
    <t>7. Субсидии на организацию питания в общеобразовательных учреждениях, в части оплаты труда работников пищеблока (за счет средств местного бюджета)</t>
  </si>
  <si>
    <t>8. Субсидии на организацию питания в общеобразовательных учреждениях, в части приобретения услуг по организации питания и продуктов питания (за счет средств местного бюджета)</t>
  </si>
  <si>
    <t>9. Субсидии на организацию подвоза в общеобразовательных учреждениях, в части оплаты труда работников (за счет средств местного бюджета)</t>
  </si>
  <si>
    <t>10. Субсидии на организацию подвоза в общеобразовательных учреждениях, в части приобретения услуг по организации подвоза и приобретения ГСМ (за счет средств местного бюджета)</t>
  </si>
  <si>
    <t>11. Субсидии на организацию отдыха детей в каникулярное время (далее отдых детей областной  бюджет)</t>
  </si>
  <si>
    <t>12. Субсидия на организацию отдыха детей в каникулярное время в рамках программы "Совершенствование  мер демографической политики в области социальной поддержки семьи и детей" государственной программы Ростовской области "Социальная поддержка граждан" (далее отдых детей местный бюджет)</t>
  </si>
  <si>
    <t>13. Субсидии на организацию отдыха детей в части приобретения бутилированной воды и наценки на питание (далее отдых детей местный бюджет)</t>
  </si>
  <si>
    <t>14. Субсидия на проведение "Доступная среда" (за счет средств местного бюджета)</t>
  </si>
  <si>
    <t>14. Субсидия "Доступная среда" (за счет средств местного бюджета)</t>
  </si>
  <si>
    <t>«29»  декабря  2018 г.</t>
  </si>
  <si>
    <t>на 29 декабря 2018 г.</t>
  </si>
  <si>
    <t>на  29 декабря  2018 г.</t>
  </si>
  <si>
    <t xml:space="preserve"> на 29 декабря  2018 г.</t>
  </si>
  <si>
    <t>"29" декабря 2018 г.</t>
  </si>
  <si>
    <t>на 2019 год и плановый период 2020, 2021 годов</t>
  </si>
  <si>
    <t>"29"   декабря   2018г.</t>
  </si>
  <si>
    <t>14. Субсидия на реализацию мероприятий по программе"Доступная среда" (за счет средств местного бюджета)</t>
  </si>
  <si>
    <t>доступная среда местный бюджет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</si>
</sst>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5"/>
      <color indexed="8"/>
      <name val="Times New Roman"/>
      <family val="1"/>
    </font>
    <font>
      <sz val="15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Arial"/>
      <family val="2"/>
    </font>
    <font>
      <vertAlign val="subscript"/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Arial"/>
      <family val="2"/>
    </font>
    <font>
      <sz val="14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  <font>
      <sz val="15"/>
      <color rgb="FF000000"/>
      <name val="Times New Roman"/>
      <family val="1"/>
    </font>
    <font>
      <sz val="15"/>
      <color theme="1"/>
      <name val="Calibri"/>
      <family val="2"/>
    </font>
    <font>
      <vertAlign val="subscript"/>
      <sz val="15"/>
      <color rgb="FF000000"/>
      <name val="Times New Roman"/>
      <family val="1"/>
    </font>
    <font>
      <b/>
      <sz val="15"/>
      <color rgb="FF000000"/>
      <name val="Times New Roman"/>
      <family val="1"/>
    </font>
    <font>
      <sz val="12"/>
      <color rgb="FFFF0000"/>
      <name val="Times New Roman"/>
      <family val="1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justify"/>
    </xf>
    <xf numFmtId="0" fontId="50" fillId="0" borderId="0" xfId="0" applyFont="1" applyAlignment="1">
      <alignment/>
    </xf>
    <xf numFmtId="0" fontId="51" fillId="0" borderId="0" xfId="0" applyFont="1" applyAlignment="1">
      <alignment horizontal="justify"/>
    </xf>
    <xf numFmtId="0" fontId="50" fillId="0" borderId="0" xfId="0" applyFont="1" applyBorder="1" applyAlignment="1">
      <alignment/>
    </xf>
    <xf numFmtId="0" fontId="49" fillId="0" borderId="1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9" fillId="0" borderId="13" xfId="0" applyFont="1" applyBorder="1" applyAlignment="1">
      <alignment vertical="top" wrapText="1"/>
    </xf>
    <xf numFmtId="0" fontId="49" fillId="0" borderId="12" xfId="0" applyFont="1" applyBorder="1" applyAlignment="1">
      <alignment vertical="top" wrapText="1"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50" fillId="0" borderId="0" xfId="0" applyFont="1" applyAlignment="1">
      <alignment horizontal="justify"/>
    </xf>
    <xf numFmtId="0" fontId="50" fillId="0" borderId="14" xfId="0" applyFont="1" applyBorder="1" applyAlignment="1">
      <alignment/>
    </xf>
    <xf numFmtId="0" fontId="53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3" fillId="0" borderId="0" xfId="0" applyFont="1" applyAlignment="1">
      <alignment horizontal="justify"/>
    </xf>
    <xf numFmtId="0" fontId="51" fillId="0" borderId="15" xfId="0" applyFont="1" applyBorder="1" applyAlignment="1">
      <alignment vertical="top" wrapText="1"/>
    </xf>
    <xf numFmtId="0" fontId="51" fillId="0" borderId="15" xfId="0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wrapText="1"/>
    </xf>
    <xf numFmtId="4" fontId="51" fillId="0" borderId="15" xfId="0" applyNumberFormat="1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top" wrapText="1"/>
    </xf>
    <xf numFmtId="49" fontId="49" fillId="0" borderId="15" xfId="0" applyNumberFormat="1" applyFont="1" applyBorder="1" applyAlignment="1">
      <alignment horizontal="center" vertical="top" wrapText="1"/>
    </xf>
    <xf numFmtId="0" fontId="49" fillId="0" borderId="15" xfId="0" applyFont="1" applyBorder="1" applyAlignment="1">
      <alignment vertical="top" wrapText="1"/>
    </xf>
    <xf numFmtId="0" fontId="49" fillId="0" borderId="15" xfId="0" applyFont="1" applyBorder="1" applyAlignment="1">
      <alignment horizontal="center" wrapTex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left" vertical="top" wrapText="1" indent="2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4" fontId="49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wrapText="1"/>
    </xf>
    <xf numFmtId="0" fontId="2" fillId="0" borderId="16" xfId="0" applyFont="1" applyBorder="1" applyAlignment="1">
      <alignment vertical="top" wrapText="1"/>
    </xf>
    <xf numFmtId="0" fontId="3" fillId="0" borderId="15" xfId="0" applyFont="1" applyBorder="1" applyAlignment="1">
      <alignment horizontal="justify" wrapText="1"/>
    </xf>
    <xf numFmtId="0" fontId="49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wrapText="1"/>
    </xf>
    <xf numFmtId="0" fontId="49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wrapText="1"/>
    </xf>
    <xf numFmtId="0" fontId="3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4" fontId="49" fillId="0" borderId="15" xfId="0" applyNumberFormat="1" applyFont="1" applyBorder="1" applyAlignment="1">
      <alignment horizontal="justify" vertical="top" wrapText="1"/>
    </xf>
    <xf numFmtId="0" fontId="54" fillId="0" borderId="15" xfId="0" applyFont="1" applyBorder="1" applyAlignment="1">
      <alignment vertical="top" wrapText="1"/>
    </xf>
    <xf numFmtId="0" fontId="49" fillId="0" borderId="15" xfId="0" applyFont="1" applyBorder="1" applyAlignment="1">
      <alignment horizontal="left" vertical="top" wrapText="1" indent="4"/>
    </xf>
    <xf numFmtId="49" fontId="51" fillId="0" borderId="15" xfId="0" applyNumberFormat="1" applyFont="1" applyBorder="1" applyAlignment="1">
      <alignment horizontal="center" wrapText="1"/>
    </xf>
    <xf numFmtId="4" fontId="49" fillId="0" borderId="0" xfId="0" applyNumberFormat="1" applyFont="1" applyAlignment="1">
      <alignment/>
    </xf>
    <xf numFmtId="0" fontId="55" fillId="0" borderId="0" xfId="0" applyFont="1" applyAlignment="1">
      <alignment wrapText="1"/>
    </xf>
    <xf numFmtId="0" fontId="56" fillId="0" borderId="0" xfId="0" applyFont="1" applyAlignment="1">
      <alignment horizontal="justify"/>
    </xf>
    <xf numFmtId="0" fontId="55" fillId="0" borderId="0" xfId="0" applyFont="1" applyAlignment="1">
      <alignment/>
    </xf>
    <xf numFmtId="0" fontId="49" fillId="0" borderId="15" xfId="0" applyFont="1" applyBorder="1" applyAlignment="1">
      <alignment horizontal="left" vertical="top" wrapText="1" indent="3"/>
    </xf>
    <xf numFmtId="4" fontId="57" fillId="0" borderId="15" xfId="0" applyNumberFormat="1" applyFont="1" applyBorder="1" applyAlignment="1">
      <alignment horizontal="center" vertical="center" wrapText="1"/>
    </xf>
    <xf numFmtId="0" fontId="49" fillId="0" borderId="15" xfId="0" applyFont="1" applyBorder="1" applyAlignment="1">
      <alignment horizontal="left" vertical="top" wrapText="1" indent="6"/>
    </xf>
    <xf numFmtId="4" fontId="54" fillId="0" borderId="15" xfId="0" applyNumberFormat="1" applyFont="1" applyBorder="1" applyAlignment="1">
      <alignment wrapText="1"/>
    </xf>
    <xf numFmtId="0" fontId="50" fillId="0" borderId="14" xfId="0" applyFont="1" applyBorder="1" applyAlignment="1">
      <alignment/>
    </xf>
    <xf numFmtId="0" fontId="58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59" fillId="0" borderId="0" xfId="0" applyFont="1" applyAlignment="1">
      <alignment/>
    </xf>
    <xf numFmtId="0" fontId="60" fillId="0" borderId="0" xfId="0" applyFont="1" applyAlignment="1">
      <alignment wrapText="1"/>
    </xf>
    <xf numFmtId="0" fontId="60" fillId="0" borderId="0" xfId="0" applyFont="1" applyAlignment="1">
      <alignment horizontal="center"/>
    </xf>
    <xf numFmtId="0" fontId="58" fillId="0" borderId="0" xfId="0" applyFont="1" applyBorder="1" applyAlignment="1">
      <alignment/>
    </xf>
    <xf numFmtId="0" fontId="58" fillId="0" borderId="14" xfId="0" applyFont="1" applyBorder="1" applyAlignment="1">
      <alignment horizontal="right"/>
    </xf>
    <xf numFmtId="0" fontId="60" fillId="0" borderId="0" xfId="0" applyFont="1" applyAlignment="1">
      <alignment/>
    </xf>
    <xf numFmtId="0" fontId="61" fillId="0" borderId="0" xfId="0" applyFont="1" applyAlignment="1">
      <alignment horizontal="center"/>
    </xf>
    <xf numFmtId="0" fontId="58" fillId="0" borderId="0" xfId="0" applyFont="1" applyAlignment="1">
      <alignment horizontal="right" wrapText="1"/>
    </xf>
    <xf numFmtId="0" fontId="58" fillId="0" borderId="15" xfId="0" applyFont="1" applyBorder="1" applyAlignment="1">
      <alignment horizontal="right" wrapText="1"/>
    </xf>
    <xf numFmtId="0" fontId="58" fillId="0" borderId="15" xfId="0" applyFont="1" applyBorder="1" applyAlignment="1">
      <alignment horizontal="center" wrapText="1"/>
    </xf>
    <xf numFmtId="0" fontId="58" fillId="0" borderId="0" xfId="0" applyFont="1" applyAlignment="1">
      <alignment/>
    </xf>
    <xf numFmtId="14" fontId="58" fillId="0" borderId="15" xfId="0" applyNumberFormat="1" applyFont="1" applyBorder="1" applyAlignment="1">
      <alignment horizontal="center" wrapText="1"/>
    </xf>
    <xf numFmtId="0" fontId="58" fillId="0" borderId="0" xfId="0" applyFont="1" applyAlignment="1">
      <alignment horizontal="right"/>
    </xf>
    <xf numFmtId="0" fontId="49" fillId="0" borderId="15" xfId="0" applyFont="1" applyBorder="1" applyAlignment="1">
      <alignment vertical="top" wrapText="1"/>
    </xf>
    <xf numFmtId="0" fontId="49" fillId="0" borderId="15" xfId="0" applyFont="1" applyBorder="1" applyAlignment="1">
      <alignment horizontal="center" wrapText="1"/>
    </xf>
    <xf numFmtId="4" fontId="54" fillId="0" borderId="15" xfId="0" applyNumberFormat="1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top" wrapTex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justify" vertical="top" wrapText="1"/>
    </xf>
    <xf numFmtId="4" fontId="49" fillId="0" borderId="15" xfId="0" applyNumberFormat="1" applyFont="1" applyBorder="1" applyAlignment="1">
      <alignment horizontal="center" vertical="top" wrapText="1"/>
    </xf>
    <xf numFmtId="4" fontId="54" fillId="0" borderId="15" xfId="0" applyNumberFormat="1" applyFont="1" applyFill="1" applyBorder="1" applyAlignment="1">
      <alignment wrapText="1"/>
    </xf>
    <xf numFmtId="4" fontId="54" fillId="0" borderId="15" xfId="0" applyNumberFormat="1" applyFont="1" applyFill="1" applyBorder="1" applyAlignment="1">
      <alignment horizontal="center" vertical="center" wrapText="1"/>
    </xf>
    <xf numFmtId="4" fontId="49" fillId="0" borderId="15" xfId="0" applyNumberFormat="1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justify" vertical="top" wrapTex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wrapText="1"/>
    </xf>
    <xf numFmtId="4" fontId="54" fillId="0" borderId="15" xfId="0" applyNumberFormat="1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wrapText="1"/>
    </xf>
    <xf numFmtId="0" fontId="49" fillId="0" borderId="15" xfId="0" applyFont="1" applyBorder="1" applyAlignment="1">
      <alignment horizont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justify" vertical="top" wrapText="1"/>
    </xf>
    <xf numFmtId="0" fontId="3" fillId="0" borderId="15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wrapText="1"/>
    </xf>
    <xf numFmtId="0" fontId="2" fillId="0" borderId="15" xfId="0" applyFont="1" applyBorder="1" applyAlignment="1">
      <alignment vertical="top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justify" vertical="top" wrapText="1"/>
    </xf>
    <xf numFmtId="0" fontId="3" fillId="0" borderId="15" xfId="0" applyFont="1" applyBorder="1" applyAlignment="1">
      <alignment vertical="top" wrapText="1"/>
    </xf>
    <xf numFmtId="4" fontId="2" fillId="0" borderId="15" xfId="0" applyNumberFormat="1" applyFont="1" applyBorder="1" applyAlignment="1">
      <alignment wrapText="1"/>
    </xf>
    <xf numFmtId="0" fontId="3" fillId="0" borderId="15" xfId="0" applyFont="1" applyBorder="1" applyAlignment="1">
      <alignment horizontal="left" vertical="top" wrapText="1" indent="2"/>
    </xf>
    <xf numFmtId="4" fontId="3" fillId="0" borderId="15" xfId="0" applyNumberFormat="1" applyFont="1" applyFill="1" applyBorder="1" applyAlignment="1">
      <alignment wrapText="1"/>
    </xf>
    <xf numFmtId="0" fontId="3" fillId="0" borderId="15" xfId="0" applyFont="1" applyBorder="1" applyAlignment="1">
      <alignment horizontal="left" vertical="top" wrapText="1" indent="4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49" fillId="0" borderId="15" xfId="0" applyFont="1" applyFill="1" applyBorder="1" applyAlignment="1">
      <alignment horizontal="center" wrapTex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wrapText="1"/>
    </xf>
    <xf numFmtId="0" fontId="49" fillId="0" borderId="15" xfId="0" applyFont="1" applyFill="1" applyBorder="1" applyAlignment="1">
      <alignment wrapText="1"/>
    </xf>
    <xf numFmtId="0" fontId="2" fillId="0" borderId="16" xfId="0" applyFont="1" applyBorder="1" applyAlignment="1">
      <alignment vertical="center" wrapText="1"/>
    </xf>
    <xf numFmtId="0" fontId="3" fillId="0" borderId="16" xfId="0" applyFont="1" applyFill="1" applyBorder="1" applyAlignment="1">
      <alignment horizontal="justify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justify" wrapText="1"/>
    </xf>
    <xf numFmtId="0" fontId="49" fillId="0" borderId="15" xfId="0" applyFont="1" applyFill="1" applyBorder="1" applyAlignment="1">
      <alignment horizontal="center" vertical="center" wrapText="1"/>
    </xf>
    <xf numFmtId="4" fontId="49" fillId="0" borderId="15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justify" vertical="center" wrapText="1"/>
    </xf>
    <xf numFmtId="4" fontId="2" fillId="0" borderId="15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wrapText="1"/>
    </xf>
    <xf numFmtId="0" fontId="3" fillId="0" borderId="17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justify" vertical="center" wrapText="1"/>
    </xf>
    <xf numFmtId="4" fontId="3" fillId="0" borderId="15" xfId="0" applyNumberFormat="1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justify" vertical="top" wrapText="1"/>
    </xf>
    <xf numFmtId="0" fontId="3" fillId="0" borderId="17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top" wrapText="1" indent="4"/>
    </xf>
    <xf numFmtId="0" fontId="2" fillId="0" borderId="15" xfId="0" applyFont="1" applyFill="1" applyBorder="1" applyAlignment="1">
      <alignment wrapText="1"/>
    </xf>
    <xf numFmtId="0" fontId="51" fillId="0" borderId="15" xfId="0" applyFont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wrapText="1"/>
    </xf>
    <xf numFmtId="4" fontId="2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55" fillId="0" borderId="0" xfId="0" applyFont="1" applyFill="1" applyAlignment="1">
      <alignment wrapText="1"/>
    </xf>
    <xf numFmtId="0" fontId="56" fillId="0" borderId="0" xfId="0" applyFont="1" applyFill="1" applyAlignment="1">
      <alignment horizontal="justify"/>
    </xf>
    <xf numFmtId="0" fontId="55" fillId="0" borderId="0" xfId="0" applyFont="1" applyFill="1" applyAlignment="1">
      <alignment/>
    </xf>
    <xf numFmtId="0" fontId="3" fillId="0" borderId="15" xfId="0" applyFont="1" applyFill="1" applyBorder="1" applyAlignment="1">
      <alignment vertical="center" wrapText="1"/>
    </xf>
    <xf numFmtId="2" fontId="3" fillId="0" borderId="15" xfId="0" applyNumberFormat="1" applyFont="1" applyFill="1" applyBorder="1" applyAlignment="1">
      <alignment horizontal="center" wrapText="1"/>
    </xf>
    <xf numFmtId="2" fontId="2" fillId="0" borderId="15" xfId="0" applyNumberFormat="1" applyFont="1" applyFill="1" applyBorder="1" applyAlignment="1">
      <alignment horizontal="center" wrapText="1"/>
    </xf>
    <xf numFmtId="2" fontId="2" fillId="0" borderId="15" xfId="0" applyNumberFormat="1" applyFont="1" applyBorder="1" applyAlignment="1">
      <alignment horizontal="center" wrapText="1"/>
    </xf>
    <xf numFmtId="2" fontId="54" fillId="0" borderId="15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wrapText="1"/>
    </xf>
    <xf numFmtId="0" fontId="49" fillId="0" borderId="15" xfId="0" applyFont="1" applyBorder="1" applyAlignment="1">
      <alignment vertical="top" wrapText="1"/>
    </xf>
    <xf numFmtId="0" fontId="49" fillId="0" borderId="15" xfId="0" applyFont="1" applyBorder="1" applyAlignment="1">
      <alignment horizontal="center" vertical="top" wrapText="1"/>
    </xf>
    <xf numFmtId="0" fontId="49" fillId="0" borderId="15" xfId="0" applyFont="1" applyFill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5" xfId="0" applyFont="1" applyFill="1" applyBorder="1" applyAlignment="1">
      <alignment horizontal="justify" vertical="top" wrapText="1"/>
    </xf>
    <xf numFmtId="0" fontId="49" fillId="0" borderId="15" xfId="0" applyFont="1" applyBorder="1" applyAlignment="1">
      <alignment wrapText="1"/>
    </xf>
    <xf numFmtId="0" fontId="49" fillId="0" borderId="15" xfId="0" applyFont="1" applyFill="1" applyBorder="1" applyAlignment="1">
      <alignment wrapText="1"/>
    </xf>
    <xf numFmtId="4" fontId="54" fillId="0" borderId="15" xfId="0" applyNumberFormat="1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wrapText="1"/>
    </xf>
    <xf numFmtId="4" fontId="62" fillId="0" borderId="15" xfId="0" applyNumberFormat="1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vertical="top" wrapText="1"/>
    </xf>
    <xf numFmtId="0" fontId="62" fillId="0" borderId="15" xfId="0" applyFont="1" applyFill="1" applyBorder="1" applyAlignment="1">
      <alignment vertical="top" wrapText="1"/>
    </xf>
    <xf numFmtId="0" fontId="50" fillId="0" borderId="0" xfId="0" applyFont="1" applyAlignment="1">
      <alignment horizontal="right"/>
    </xf>
    <xf numFmtId="0" fontId="52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horizontal="right"/>
    </xf>
    <xf numFmtId="0" fontId="63" fillId="0" borderId="15" xfId="0" applyFont="1" applyBorder="1" applyAlignment="1">
      <alignment vertical="center" wrapText="1"/>
    </xf>
    <xf numFmtId="4" fontId="64" fillId="0" borderId="15" xfId="0" applyNumberFormat="1" applyFont="1" applyFill="1" applyBorder="1" applyAlignment="1">
      <alignment horizontal="center" vertical="center" wrapText="1"/>
    </xf>
    <xf numFmtId="0" fontId="58" fillId="0" borderId="15" xfId="0" applyFont="1" applyBorder="1" applyAlignment="1">
      <alignment vertical="center" wrapText="1"/>
    </xf>
    <xf numFmtId="0" fontId="58" fillId="0" borderId="15" xfId="0" applyFont="1" applyBorder="1" applyAlignment="1">
      <alignment horizontal="center" wrapText="1"/>
    </xf>
    <xf numFmtId="0" fontId="58" fillId="0" borderId="0" xfId="0" applyFont="1" applyAlignment="1">
      <alignment/>
    </xf>
    <xf numFmtId="0" fontId="61" fillId="0" borderId="0" xfId="0" applyFont="1" applyAlignment="1">
      <alignment horizontal="center"/>
    </xf>
    <xf numFmtId="0" fontId="58" fillId="0" borderId="15" xfId="0" applyFont="1" applyBorder="1" applyAlignment="1">
      <alignment wrapText="1"/>
    </xf>
    <xf numFmtId="0" fontId="52" fillId="0" borderId="0" xfId="0" applyFont="1" applyAlignment="1">
      <alignment horizontal="right"/>
    </xf>
    <xf numFmtId="0" fontId="58" fillId="0" borderId="0" xfId="0" applyFont="1" applyAlignment="1">
      <alignment horizontal="right"/>
    </xf>
    <xf numFmtId="0" fontId="58" fillId="0" borderId="15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 wrapText="1"/>
    </xf>
    <xf numFmtId="4" fontId="64" fillId="0" borderId="18" xfId="0" applyNumberFormat="1" applyFont="1" applyFill="1" applyBorder="1" applyAlignment="1">
      <alignment horizontal="center" vertical="center" wrapText="1"/>
    </xf>
    <xf numFmtId="4" fontId="64" fillId="0" borderId="17" xfId="0" applyNumberFormat="1" applyFont="1" applyFill="1" applyBorder="1" applyAlignment="1">
      <alignment horizontal="center" vertical="center" wrapText="1"/>
    </xf>
    <xf numFmtId="0" fontId="58" fillId="0" borderId="15" xfId="0" applyFont="1" applyBorder="1" applyAlignment="1">
      <alignment vertical="top" wrapText="1"/>
    </xf>
    <xf numFmtId="0" fontId="58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vertical="top" wrapText="1"/>
    </xf>
    <xf numFmtId="2" fontId="4" fillId="0" borderId="15" xfId="0" applyNumberFormat="1" applyFont="1" applyBorder="1" applyAlignment="1">
      <alignment vertical="top" wrapText="1"/>
    </xf>
    <xf numFmtId="0" fontId="5" fillId="0" borderId="15" xfId="0" applyFont="1" applyBorder="1" applyAlignment="1">
      <alignment vertical="top"/>
    </xf>
    <xf numFmtId="0" fontId="58" fillId="0" borderId="18" xfId="0" applyFont="1" applyBorder="1" applyAlignment="1">
      <alignment horizontal="center" wrapText="1"/>
    </xf>
    <xf numFmtId="0" fontId="58" fillId="0" borderId="17" xfId="0" applyFont="1" applyBorder="1" applyAlignment="1">
      <alignment horizontal="center" wrapText="1"/>
    </xf>
    <xf numFmtId="0" fontId="58" fillId="0" borderId="0" xfId="0" applyFont="1" applyAlignment="1">
      <alignment horizontal="center"/>
    </xf>
    <xf numFmtId="0" fontId="49" fillId="0" borderId="15" xfId="0" applyFont="1" applyBorder="1" applyAlignment="1">
      <alignment vertical="top" wrapText="1"/>
    </xf>
    <xf numFmtId="4" fontId="57" fillId="0" borderId="15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49" fillId="0" borderId="15" xfId="0" applyFont="1" applyBorder="1" applyAlignment="1">
      <alignment horizontal="center" vertical="top" wrapText="1"/>
    </xf>
    <xf numFmtId="0" fontId="49" fillId="0" borderId="15" xfId="0" applyFont="1" applyFill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wrapText="1"/>
    </xf>
    <xf numFmtId="4" fontId="54" fillId="0" borderId="19" xfId="0" applyNumberFormat="1" applyFont="1" applyFill="1" applyBorder="1" applyAlignment="1">
      <alignment horizontal="center" wrapText="1"/>
    </xf>
    <xf numFmtId="4" fontId="54" fillId="0" borderId="20" xfId="0" applyNumberFormat="1" applyFont="1" applyFill="1" applyBorder="1" applyAlignment="1">
      <alignment horizontal="center" wrapText="1"/>
    </xf>
    <xf numFmtId="0" fontId="49" fillId="0" borderId="15" xfId="0" applyFont="1" applyFill="1" applyBorder="1" applyAlignment="1">
      <alignment horizontal="justify" vertical="top" wrapText="1"/>
    </xf>
    <xf numFmtId="0" fontId="54" fillId="0" borderId="20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justify" vertical="top" wrapText="1"/>
    </xf>
    <xf numFmtId="4" fontId="2" fillId="0" borderId="15" xfId="0" applyNumberFormat="1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9" fillId="0" borderId="15" xfId="0" applyFont="1" applyBorder="1" applyAlignment="1">
      <alignment wrapTex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wrapText="1"/>
    </xf>
    <xf numFmtId="0" fontId="51" fillId="0" borderId="0" xfId="0" applyFont="1" applyAlignment="1">
      <alignment horizontal="right"/>
    </xf>
    <xf numFmtId="0" fontId="51" fillId="0" borderId="0" xfId="0" applyFont="1" applyAlignment="1">
      <alignment horizontal="center"/>
    </xf>
    <xf numFmtId="0" fontId="51" fillId="0" borderId="15" xfId="0" applyFont="1" applyBorder="1" applyAlignment="1">
      <alignment horizontal="center" vertical="top" wrapText="1"/>
    </xf>
    <xf numFmtId="0" fontId="50" fillId="0" borderId="0" xfId="0" applyFont="1" applyBorder="1" applyAlignment="1">
      <alignment/>
    </xf>
    <xf numFmtId="0" fontId="49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50" fillId="0" borderId="21" xfId="0" applyFont="1" applyBorder="1" applyAlignment="1">
      <alignment horizontal="center"/>
    </xf>
    <xf numFmtId="0" fontId="50" fillId="0" borderId="21" xfId="0" applyFont="1" applyBorder="1" applyAlignment="1">
      <alignment/>
    </xf>
    <xf numFmtId="0" fontId="50" fillId="0" borderId="22" xfId="0" applyFont="1" applyBorder="1" applyAlignment="1">
      <alignment horizontal="center"/>
    </xf>
    <xf numFmtId="4" fontId="54" fillId="0" borderId="19" xfId="0" applyNumberFormat="1" applyFont="1" applyBorder="1" applyAlignment="1">
      <alignment horizontal="center" wrapText="1"/>
    </xf>
    <xf numFmtId="4" fontId="54" fillId="0" borderId="20" xfId="0" applyNumberFormat="1" applyFont="1" applyBorder="1" applyAlignment="1">
      <alignment horizontal="center" wrapText="1"/>
    </xf>
    <xf numFmtId="0" fontId="49" fillId="0" borderId="15" xfId="0" applyFont="1" applyBorder="1" applyAlignment="1">
      <alignment horizontal="justify" vertical="top" wrapText="1"/>
    </xf>
    <xf numFmtId="0" fontId="54" fillId="0" borderId="20" xfId="0" applyFont="1" applyBorder="1" applyAlignment="1">
      <alignment horizontal="center" wrapText="1"/>
    </xf>
    <xf numFmtId="4" fontId="54" fillId="0" borderId="15" xfId="0" applyNumberFormat="1" applyFont="1" applyBorder="1" applyAlignment="1">
      <alignment horizontal="center" vertical="center" wrapText="1"/>
    </xf>
    <xf numFmtId="4" fontId="54" fillId="0" borderId="19" xfId="0" applyNumberFormat="1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view="pageBreakPreview" zoomScale="70" zoomScaleSheetLayoutView="70" zoomScalePageLayoutView="0" workbookViewId="0" topLeftCell="A14">
      <selection activeCell="A19" sqref="A19"/>
    </sheetView>
  </sheetViews>
  <sheetFormatPr defaultColWidth="9.140625" defaultRowHeight="15"/>
  <cols>
    <col min="1" max="1" width="25.421875" style="49" customWidth="1"/>
    <col min="2" max="2" width="36.28125" style="49" customWidth="1"/>
    <col min="3" max="3" width="29.421875" style="49" customWidth="1"/>
    <col min="4" max="4" width="68.140625" style="49" customWidth="1"/>
    <col min="5" max="5" width="5.7109375" style="0" customWidth="1"/>
  </cols>
  <sheetData>
    <row r="1" spans="1:4" ht="18.75" hidden="1">
      <c r="A1" s="13"/>
      <c r="B1" s="156" t="s">
        <v>0</v>
      </c>
      <c r="C1" s="156"/>
      <c r="D1" s="156"/>
    </row>
    <row r="2" spans="1:4" ht="18.75">
      <c r="A2" s="13"/>
      <c r="B2" s="156"/>
      <c r="C2" s="156"/>
      <c r="D2" s="156"/>
    </row>
    <row r="3" spans="1:4" ht="15.75">
      <c r="A3" s="157"/>
      <c r="B3" s="158"/>
      <c r="C3" s="159" t="s">
        <v>1</v>
      </c>
      <c r="D3" s="159"/>
    </row>
    <row r="4" spans="1:4" ht="15.75">
      <c r="A4" s="157"/>
      <c r="B4" s="158"/>
      <c r="C4" s="159" t="s">
        <v>2</v>
      </c>
      <c r="D4" s="159"/>
    </row>
    <row r="5" spans="1:4" ht="15.75">
      <c r="A5" s="157"/>
      <c r="B5" s="158"/>
      <c r="C5" s="159" t="s">
        <v>3</v>
      </c>
      <c r="D5" s="159"/>
    </row>
    <row r="6" spans="1:4" ht="15.75">
      <c r="A6" s="157"/>
      <c r="B6" s="158"/>
      <c r="C6" s="159" t="s">
        <v>4</v>
      </c>
      <c r="D6" s="159"/>
    </row>
    <row r="7" spans="1:4" ht="8.25" customHeight="1">
      <c r="A7" s="157"/>
      <c r="B7" s="158"/>
      <c r="C7" s="158"/>
      <c r="D7" s="158"/>
    </row>
    <row r="8" spans="1:4" ht="18.75">
      <c r="A8" s="13"/>
      <c r="B8" s="13"/>
      <c r="C8" s="167" t="s">
        <v>5</v>
      </c>
      <c r="D8" s="167"/>
    </row>
    <row r="9" spans="1:4" s="58" customFormat="1" ht="27" customHeight="1">
      <c r="A9" s="55"/>
      <c r="B9" s="56"/>
      <c r="C9" s="56"/>
      <c r="D9" s="57" t="s">
        <v>162</v>
      </c>
    </row>
    <row r="10" spans="1:4" s="58" customFormat="1" ht="15" customHeight="1">
      <c r="A10" s="55"/>
      <c r="B10" s="59"/>
      <c r="C10" s="59"/>
      <c r="D10" s="60" t="s">
        <v>51</v>
      </c>
    </row>
    <row r="11" spans="1:4" s="58" customFormat="1" ht="15.75" customHeight="1">
      <c r="A11" s="55"/>
      <c r="B11" s="59"/>
      <c r="C11" s="59"/>
      <c r="D11" s="59"/>
    </row>
    <row r="12" spans="1:4" s="58" customFormat="1" ht="25.5" customHeight="1">
      <c r="A12" s="55"/>
      <c r="B12" s="55"/>
      <c r="C12" s="61"/>
      <c r="D12" s="62" t="s">
        <v>163</v>
      </c>
    </row>
    <row r="13" spans="1:4" s="58" customFormat="1" ht="22.5">
      <c r="A13" s="55"/>
      <c r="B13" s="55"/>
      <c r="C13" s="63"/>
      <c r="D13" s="60" t="s">
        <v>6</v>
      </c>
    </row>
    <row r="14" spans="1:4" s="58" customFormat="1" ht="34.5" customHeight="1">
      <c r="A14" s="55"/>
      <c r="B14" s="55"/>
      <c r="C14" s="168" t="s">
        <v>208</v>
      </c>
      <c r="D14" s="168"/>
    </row>
    <row r="15" spans="1:4" s="58" customFormat="1" ht="30" customHeight="1">
      <c r="A15" s="165" t="s">
        <v>7</v>
      </c>
      <c r="B15" s="165"/>
      <c r="C15" s="165"/>
      <c r="D15" s="165"/>
    </row>
    <row r="16" spans="1:4" s="58" customFormat="1" ht="9" customHeight="1">
      <c r="A16" s="165"/>
      <c r="B16" s="165"/>
      <c r="C16" s="165"/>
      <c r="D16" s="165"/>
    </row>
    <row r="17" spans="1:4" s="58" customFormat="1" ht="39.75" customHeight="1">
      <c r="A17" s="165"/>
      <c r="B17" s="165"/>
      <c r="C17" s="165"/>
      <c r="D17" s="165"/>
    </row>
    <row r="18" spans="1:4" s="58" customFormat="1" ht="19.5">
      <c r="A18" s="165" t="s">
        <v>213</v>
      </c>
      <c r="B18" s="165"/>
      <c r="C18" s="165"/>
      <c r="D18" s="165"/>
    </row>
    <row r="19" spans="1:4" s="58" customFormat="1" ht="19.5">
      <c r="A19" s="64"/>
      <c r="B19" s="55"/>
      <c r="C19" s="164"/>
      <c r="D19" s="164"/>
    </row>
    <row r="20" spans="1:4" s="58" customFormat="1" ht="19.5">
      <c r="A20" s="65"/>
      <c r="B20" s="66" t="s">
        <v>8</v>
      </c>
      <c r="C20" s="67"/>
      <c r="D20" s="68"/>
    </row>
    <row r="21" spans="1:4" s="58" customFormat="1" ht="19.5">
      <c r="A21" s="65"/>
      <c r="B21" s="66" t="s">
        <v>9</v>
      </c>
      <c r="C21" s="69">
        <v>43463</v>
      </c>
      <c r="D21" s="68"/>
    </row>
    <row r="22" spans="1:4" s="58" customFormat="1" ht="19.5">
      <c r="A22" s="65"/>
      <c r="B22" s="66"/>
      <c r="C22" s="67"/>
      <c r="D22" s="68"/>
    </row>
    <row r="23" spans="1:4" s="58" customFormat="1" ht="19.5">
      <c r="A23" s="65"/>
      <c r="B23" s="66" t="s">
        <v>10</v>
      </c>
      <c r="C23" s="67">
        <v>31676085</v>
      </c>
      <c r="D23" s="68"/>
    </row>
    <row r="24" spans="1:4" s="58" customFormat="1" ht="19.5">
      <c r="A24" s="65"/>
      <c r="B24" s="66"/>
      <c r="C24" s="67"/>
      <c r="D24" s="68"/>
    </row>
    <row r="25" spans="1:4" s="58" customFormat="1" ht="19.5">
      <c r="A25" s="65"/>
      <c r="B25" s="66" t="s">
        <v>11</v>
      </c>
      <c r="C25" s="67">
        <v>6117000187</v>
      </c>
      <c r="D25" s="68"/>
    </row>
    <row r="26" spans="1:4" s="58" customFormat="1" ht="19.5">
      <c r="A26" s="65"/>
      <c r="B26" s="66" t="s">
        <v>12</v>
      </c>
      <c r="C26" s="67">
        <v>611701001</v>
      </c>
      <c r="D26" s="68"/>
    </row>
    <row r="27" spans="1:4" s="58" customFormat="1" ht="19.5">
      <c r="A27" s="65"/>
      <c r="B27" s="66" t="s">
        <v>13</v>
      </c>
      <c r="C27" s="67"/>
      <c r="D27" s="68"/>
    </row>
    <row r="28" spans="1:4" s="58" customFormat="1" ht="19.5">
      <c r="A28" s="70"/>
      <c r="B28" s="55"/>
      <c r="C28" s="164"/>
      <c r="D28" s="164"/>
    </row>
    <row r="29" spans="1:4" s="58" customFormat="1" ht="49.5" customHeight="1">
      <c r="A29" s="169" t="s">
        <v>14</v>
      </c>
      <c r="B29" s="169"/>
      <c r="C29" s="170" t="s">
        <v>22</v>
      </c>
      <c r="D29" s="170"/>
    </row>
    <row r="30" spans="1:4" s="58" customFormat="1" ht="19.5">
      <c r="A30" s="68" t="s">
        <v>15</v>
      </c>
      <c r="B30" s="68"/>
      <c r="C30" s="68"/>
      <c r="D30" s="68"/>
    </row>
    <row r="31" spans="1:4" s="58" customFormat="1" ht="35.25" customHeight="1">
      <c r="A31" s="163" t="s">
        <v>23</v>
      </c>
      <c r="B31" s="163"/>
      <c r="C31" s="178" t="s">
        <v>24</v>
      </c>
      <c r="D31" s="179"/>
    </row>
    <row r="32" spans="1:4" s="58" customFormat="1" ht="36" customHeight="1">
      <c r="A32" s="163" t="s">
        <v>25</v>
      </c>
      <c r="B32" s="163"/>
      <c r="C32" s="166" t="s">
        <v>26</v>
      </c>
      <c r="D32" s="166"/>
    </row>
    <row r="33" spans="1:4" s="58" customFormat="1" ht="7.5" customHeight="1">
      <c r="A33" s="164"/>
      <c r="B33" s="164"/>
      <c r="C33" s="164"/>
      <c r="D33" s="164"/>
    </row>
    <row r="34" spans="1:4" s="58" customFormat="1" ht="19.5">
      <c r="A34" s="180" t="s">
        <v>17</v>
      </c>
      <c r="B34" s="180"/>
      <c r="C34" s="180"/>
      <c r="D34" s="180"/>
    </row>
    <row r="35" spans="1:4" s="58" customFormat="1" ht="62.25" customHeight="1">
      <c r="A35" s="173" t="s">
        <v>18</v>
      </c>
      <c r="B35" s="173"/>
      <c r="C35" s="175" t="s">
        <v>50</v>
      </c>
      <c r="D35" s="175"/>
    </row>
    <row r="36" spans="1:4" s="58" customFormat="1" ht="372" customHeight="1">
      <c r="A36" s="174" t="s">
        <v>19</v>
      </c>
      <c r="B36" s="174"/>
      <c r="C36" s="176" t="s">
        <v>155</v>
      </c>
      <c r="D36" s="177"/>
    </row>
    <row r="37" spans="1:4" s="58" customFormat="1" ht="103.5" customHeight="1">
      <c r="A37" s="162" t="s">
        <v>20</v>
      </c>
      <c r="B37" s="162"/>
      <c r="C37" s="162"/>
      <c r="D37" s="162"/>
    </row>
    <row r="38" spans="1:4" s="58" customFormat="1" ht="218.25" customHeight="1">
      <c r="A38" s="160" t="s">
        <v>21</v>
      </c>
      <c r="B38" s="160"/>
      <c r="C38" s="161">
        <v>3560765.75</v>
      </c>
      <c r="D38" s="161"/>
    </row>
    <row r="39" spans="1:4" s="58" customFormat="1" ht="58.5" customHeight="1">
      <c r="A39" s="160" t="s">
        <v>185</v>
      </c>
      <c r="B39" s="160"/>
      <c r="C39" s="171">
        <v>7184351.04</v>
      </c>
      <c r="D39" s="172"/>
    </row>
    <row r="40" spans="1:4" s="58" customFormat="1" ht="37.5" customHeight="1">
      <c r="A40" s="160" t="s">
        <v>186</v>
      </c>
      <c r="B40" s="160"/>
      <c r="C40" s="161">
        <v>1387400</v>
      </c>
      <c r="D40" s="161"/>
    </row>
    <row r="41" spans="1:4" ht="18.75">
      <c r="A41" s="135"/>
      <c r="B41" s="135"/>
      <c r="C41" s="47"/>
      <c r="D41" s="47"/>
    </row>
    <row r="42" spans="1:2" ht="18.75">
      <c r="A42" s="136"/>
      <c r="B42" s="137"/>
    </row>
    <row r="43" ht="18.75">
      <c r="A43" s="48"/>
    </row>
    <row r="44" ht="18.75">
      <c r="A44" s="48"/>
    </row>
    <row r="45" ht="18.75">
      <c r="A45" s="48"/>
    </row>
    <row r="46" ht="18.75">
      <c r="A46" s="48"/>
    </row>
    <row r="47" ht="18.75">
      <c r="A47" s="48"/>
    </row>
    <row r="48" ht="18.75">
      <c r="A48" s="48"/>
    </row>
    <row r="49" ht="18.75">
      <c r="A49" s="48"/>
    </row>
  </sheetData>
  <sheetProtection/>
  <mergeCells count="35">
    <mergeCell ref="A39:B39"/>
    <mergeCell ref="C39:D39"/>
    <mergeCell ref="A31:B31"/>
    <mergeCell ref="A35:B35"/>
    <mergeCell ref="A36:B36"/>
    <mergeCell ref="C35:D35"/>
    <mergeCell ref="C36:D36"/>
    <mergeCell ref="C31:D31"/>
    <mergeCell ref="A34:D34"/>
    <mergeCell ref="C38:D38"/>
    <mergeCell ref="A33:B33"/>
    <mergeCell ref="C32:D32"/>
    <mergeCell ref="C33:D33"/>
    <mergeCell ref="C6:D6"/>
    <mergeCell ref="C7:D7"/>
    <mergeCell ref="C8:D8"/>
    <mergeCell ref="C14:D14"/>
    <mergeCell ref="A29:B29"/>
    <mergeCell ref="C29:D29"/>
    <mergeCell ref="A40:B40"/>
    <mergeCell ref="C40:D40"/>
    <mergeCell ref="C37:D37"/>
    <mergeCell ref="A32:B32"/>
    <mergeCell ref="C28:D28"/>
    <mergeCell ref="A15:D17"/>
    <mergeCell ref="A18:D18"/>
    <mergeCell ref="C19:D19"/>
    <mergeCell ref="A37:B37"/>
    <mergeCell ref="A38:B38"/>
    <mergeCell ref="B1:D2"/>
    <mergeCell ref="A3:A7"/>
    <mergeCell ref="B3:B7"/>
    <mergeCell ref="C3:D3"/>
    <mergeCell ref="C4:D4"/>
    <mergeCell ref="C5:D5"/>
  </mergeCells>
  <printOptions/>
  <pageMargins left="0.7086614173228347" right="0" top="0" bottom="0" header="0.31496062992125984" footer="0.31496062992125984"/>
  <pageSetup horizontalDpi="600" verticalDpi="600" orientation="portrait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4"/>
  <sheetViews>
    <sheetView zoomScale="70" zoomScaleNormal="70" zoomScalePageLayoutView="0" workbookViewId="0" topLeftCell="A106">
      <selection activeCell="A6" sqref="A6"/>
    </sheetView>
  </sheetViews>
  <sheetFormatPr defaultColWidth="9.140625" defaultRowHeight="15"/>
  <cols>
    <col min="1" max="1" width="79.28125" style="1" customWidth="1"/>
    <col min="2" max="2" width="9.140625" style="1" customWidth="1"/>
    <col min="3" max="3" width="17.421875" style="1" customWidth="1"/>
    <col min="4" max="4" width="16.140625" style="1" customWidth="1"/>
    <col min="5" max="5" width="21.7109375" style="1" customWidth="1"/>
    <col min="6" max="6" width="15.140625" style="1" customWidth="1"/>
    <col min="7" max="7" width="14.57421875" style="1" customWidth="1"/>
    <col min="8" max="9" width="13.00390625" style="1" customWidth="1"/>
    <col min="10" max="10" width="13.28125" style="1" customWidth="1"/>
    <col min="11" max="11" width="9.140625" style="1" customWidth="1"/>
  </cols>
  <sheetData>
    <row r="1" spans="1:11" ht="15.75">
      <c r="A1" s="159" t="s">
        <v>52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ht="15.75">
      <c r="A2" s="2"/>
    </row>
    <row r="3" spans="1:11" ht="15.75">
      <c r="A3" s="183" t="s">
        <v>53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ht="15.75">
      <c r="A4" s="183" t="s">
        <v>54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</row>
    <row r="5" spans="1:11" ht="15.75">
      <c r="A5" s="183" t="s">
        <v>210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</row>
    <row r="6" spans="1:7" ht="15.75">
      <c r="A6" s="2"/>
      <c r="G6" s="46"/>
    </row>
    <row r="7" spans="1:11" ht="21.75" customHeight="1">
      <c r="A7" s="185" t="s">
        <v>31</v>
      </c>
      <c r="B7" s="185" t="s">
        <v>55</v>
      </c>
      <c r="C7" s="185" t="s">
        <v>56</v>
      </c>
      <c r="D7" s="185" t="s">
        <v>57</v>
      </c>
      <c r="E7" s="185"/>
      <c r="F7" s="185"/>
      <c r="G7" s="185"/>
      <c r="H7" s="185"/>
      <c r="I7" s="185"/>
      <c r="J7" s="185"/>
      <c r="K7" s="185"/>
    </row>
    <row r="8" spans="1:11" ht="15.75">
      <c r="A8" s="185"/>
      <c r="B8" s="185"/>
      <c r="C8" s="185"/>
      <c r="D8" s="185" t="s">
        <v>58</v>
      </c>
      <c r="E8" s="185" t="s">
        <v>36</v>
      </c>
      <c r="F8" s="185"/>
      <c r="G8" s="185"/>
      <c r="H8" s="185"/>
      <c r="I8" s="185"/>
      <c r="J8" s="185"/>
      <c r="K8" s="185"/>
    </row>
    <row r="9" spans="1:11" ht="180.75" customHeight="1">
      <c r="A9" s="185"/>
      <c r="B9" s="185"/>
      <c r="C9" s="185"/>
      <c r="D9" s="185"/>
      <c r="E9" s="185" t="s">
        <v>59</v>
      </c>
      <c r="F9" s="185" t="s">
        <v>60</v>
      </c>
      <c r="G9" s="185" t="s">
        <v>61</v>
      </c>
      <c r="H9" s="185" t="s">
        <v>62</v>
      </c>
      <c r="I9" s="185" t="s">
        <v>63</v>
      </c>
      <c r="J9" s="185" t="s">
        <v>64</v>
      </c>
      <c r="K9" s="185"/>
    </row>
    <row r="10" spans="1:11" ht="33" customHeight="1">
      <c r="A10" s="185"/>
      <c r="B10" s="185"/>
      <c r="C10" s="185"/>
      <c r="D10" s="185"/>
      <c r="E10" s="185"/>
      <c r="F10" s="185"/>
      <c r="G10" s="185"/>
      <c r="H10" s="185"/>
      <c r="I10" s="185"/>
      <c r="J10" s="145" t="s">
        <v>58</v>
      </c>
      <c r="K10" s="145" t="s">
        <v>65</v>
      </c>
    </row>
    <row r="11" spans="1:11" ht="15.75">
      <c r="A11" s="145">
        <v>1</v>
      </c>
      <c r="B11" s="145">
        <v>2</v>
      </c>
      <c r="C11" s="145">
        <v>3</v>
      </c>
      <c r="D11" s="145">
        <v>4</v>
      </c>
      <c r="E11" s="145">
        <v>5</v>
      </c>
      <c r="F11" s="25" t="s">
        <v>126</v>
      </c>
      <c r="G11" s="145">
        <v>6</v>
      </c>
      <c r="H11" s="145">
        <v>7</v>
      </c>
      <c r="I11" s="145">
        <v>8</v>
      </c>
      <c r="J11" s="145">
        <v>9</v>
      </c>
      <c r="K11" s="145">
        <v>10</v>
      </c>
    </row>
    <row r="12" spans="1:11" ht="26.25" customHeight="1">
      <c r="A12" s="43" t="s">
        <v>66</v>
      </c>
      <c r="B12" s="147">
        <v>100</v>
      </c>
      <c r="C12" s="147" t="s">
        <v>67</v>
      </c>
      <c r="D12" s="151">
        <f>D15+D18+D49+D61+D47</f>
        <v>11898765.5</v>
      </c>
      <c r="E12" s="151">
        <f>E18</f>
        <v>10815100</v>
      </c>
      <c r="F12" s="148"/>
      <c r="G12" s="151">
        <f>G49+G32+G35</f>
        <v>741000</v>
      </c>
      <c r="H12" s="150"/>
      <c r="I12" s="150"/>
      <c r="J12" s="151">
        <f>J15+J45+J61+J47</f>
        <v>342665.5</v>
      </c>
      <c r="K12" s="149"/>
    </row>
    <row r="13" spans="1:11" ht="15.75">
      <c r="A13" s="29" t="s">
        <v>36</v>
      </c>
      <c r="B13" s="188">
        <v>110</v>
      </c>
      <c r="C13" s="188">
        <v>120</v>
      </c>
      <c r="D13" s="189">
        <f>D15</f>
        <v>24665.5</v>
      </c>
      <c r="E13" s="186" t="s">
        <v>67</v>
      </c>
      <c r="F13" s="191"/>
      <c r="G13" s="186" t="s">
        <v>67</v>
      </c>
      <c r="H13" s="186" t="s">
        <v>67</v>
      </c>
      <c r="I13" s="186" t="s">
        <v>67</v>
      </c>
      <c r="J13" s="189">
        <f>J15</f>
        <v>24665.5</v>
      </c>
      <c r="K13" s="188" t="s">
        <v>67</v>
      </c>
    </row>
    <row r="14" spans="1:11" ht="17.25" customHeight="1">
      <c r="A14" s="43" t="s">
        <v>68</v>
      </c>
      <c r="B14" s="188"/>
      <c r="C14" s="188"/>
      <c r="D14" s="190"/>
      <c r="E14" s="186"/>
      <c r="F14" s="191"/>
      <c r="G14" s="186"/>
      <c r="H14" s="186"/>
      <c r="I14" s="186"/>
      <c r="J14" s="192"/>
      <c r="K14" s="188"/>
    </row>
    <row r="15" spans="1:11" ht="23.25" customHeight="1">
      <c r="A15" s="95" t="s">
        <v>142</v>
      </c>
      <c r="B15" s="146"/>
      <c r="C15" s="146"/>
      <c r="D15" s="87">
        <f>D16+D17</f>
        <v>24665.5</v>
      </c>
      <c r="E15" s="89"/>
      <c r="F15" s="90"/>
      <c r="G15" s="89"/>
      <c r="H15" s="89"/>
      <c r="I15" s="89"/>
      <c r="J15" s="87">
        <f>J16+J17</f>
        <v>24665.5</v>
      </c>
      <c r="K15" s="89"/>
    </row>
    <row r="16" spans="1:11" ht="15.75" customHeight="1">
      <c r="A16" s="95" t="s">
        <v>140</v>
      </c>
      <c r="B16" s="146"/>
      <c r="C16" s="146"/>
      <c r="D16" s="87">
        <f>J16</f>
        <v>4933</v>
      </c>
      <c r="E16" s="89"/>
      <c r="F16" s="90"/>
      <c r="G16" s="89"/>
      <c r="H16" s="89"/>
      <c r="I16" s="89"/>
      <c r="J16" s="87">
        <v>4933</v>
      </c>
      <c r="K16" s="89"/>
    </row>
    <row r="17" spans="1:11" ht="15.75">
      <c r="A17" s="111" t="s">
        <v>135</v>
      </c>
      <c r="B17" s="150"/>
      <c r="C17" s="146"/>
      <c r="D17" s="87">
        <f>J17</f>
        <v>19732.5</v>
      </c>
      <c r="E17" s="95"/>
      <c r="F17" s="90"/>
      <c r="G17" s="95"/>
      <c r="H17" s="95"/>
      <c r="I17" s="95"/>
      <c r="J17" s="87">
        <v>19732.5</v>
      </c>
      <c r="K17" s="95"/>
    </row>
    <row r="18" spans="1:11" ht="16.5" customHeight="1">
      <c r="A18" s="43" t="s">
        <v>69</v>
      </c>
      <c r="B18" s="147">
        <v>120</v>
      </c>
      <c r="C18" s="147">
        <v>130</v>
      </c>
      <c r="D18" s="78">
        <f>E18+J18</f>
        <v>10903700</v>
      </c>
      <c r="E18" s="78">
        <f>E19+E30+E32+E35+E31</f>
        <v>10815100</v>
      </c>
      <c r="F18" s="148"/>
      <c r="G18" s="146" t="s">
        <v>67</v>
      </c>
      <c r="H18" s="146" t="s">
        <v>67</v>
      </c>
      <c r="I18" s="150"/>
      <c r="J18" s="88">
        <f>J45</f>
        <v>88600</v>
      </c>
      <c r="K18" s="149"/>
    </row>
    <row r="19" spans="1:11" ht="18.75" customHeight="1">
      <c r="A19" s="114" t="s">
        <v>36</v>
      </c>
      <c r="B19" s="186"/>
      <c r="C19" s="186">
        <v>130</v>
      </c>
      <c r="D19" s="194">
        <f>E19</f>
        <v>8604600</v>
      </c>
      <c r="E19" s="194">
        <v>8604600</v>
      </c>
      <c r="F19" s="203"/>
      <c r="G19" s="186"/>
      <c r="H19" s="186"/>
      <c r="I19" s="186"/>
      <c r="J19" s="186"/>
      <c r="K19" s="186"/>
    </row>
    <row r="20" spans="1:11" ht="164.25" customHeight="1">
      <c r="A20" s="115" t="s">
        <v>192</v>
      </c>
      <c r="B20" s="186"/>
      <c r="C20" s="186"/>
      <c r="D20" s="194"/>
      <c r="E20" s="194"/>
      <c r="F20" s="203"/>
      <c r="G20" s="186"/>
      <c r="H20" s="186"/>
      <c r="I20" s="186"/>
      <c r="J20" s="186"/>
      <c r="K20" s="186"/>
    </row>
    <row r="21" spans="1:11" ht="18.75" customHeight="1" hidden="1">
      <c r="A21" s="116" t="s">
        <v>127</v>
      </c>
      <c r="B21" s="146"/>
      <c r="C21" s="117">
        <v>211</v>
      </c>
      <c r="D21" s="87">
        <f>E21</f>
        <v>0</v>
      </c>
      <c r="E21" s="87">
        <v>0</v>
      </c>
      <c r="F21" s="117"/>
      <c r="G21" s="146"/>
      <c r="H21" s="146"/>
      <c r="I21" s="150"/>
      <c r="J21" s="150"/>
      <c r="K21" s="150"/>
    </row>
    <row r="22" spans="1:11" ht="18.75" customHeight="1" hidden="1">
      <c r="A22" s="116" t="s">
        <v>128</v>
      </c>
      <c r="B22" s="146"/>
      <c r="C22" s="117">
        <v>212</v>
      </c>
      <c r="D22" s="87">
        <f aca="true" t="shared" si="0" ref="D22:D31">E22</f>
        <v>0</v>
      </c>
      <c r="E22" s="87">
        <v>0</v>
      </c>
      <c r="F22" s="80"/>
      <c r="G22" s="146"/>
      <c r="H22" s="146"/>
      <c r="I22" s="150"/>
      <c r="J22" s="150"/>
      <c r="K22" s="150"/>
    </row>
    <row r="23" spans="1:11" ht="18.75" customHeight="1" hidden="1">
      <c r="A23" s="116" t="s">
        <v>129</v>
      </c>
      <c r="B23" s="146"/>
      <c r="C23" s="117">
        <v>213</v>
      </c>
      <c r="D23" s="87">
        <f t="shared" si="0"/>
        <v>0</v>
      </c>
      <c r="E23" s="87">
        <v>0</v>
      </c>
      <c r="F23" s="117"/>
      <c r="G23" s="146"/>
      <c r="H23" s="146"/>
      <c r="I23" s="150"/>
      <c r="J23" s="150"/>
      <c r="K23" s="150"/>
    </row>
    <row r="24" spans="1:11" ht="18.75" customHeight="1" hidden="1">
      <c r="A24" s="116" t="s">
        <v>130</v>
      </c>
      <c r="B24" s="146"/>
      <c r="C24" s="117">
        <v>221</v>
      </c>
      <c r="D24" s="87">
        <f t="shared" si="0"/>
        <v>0</v>
      </c>
      <c r="E24" s="87">
        <v>0</v>
      </c>
      <c r="F24" s="117"/>
      <c r="G24" s="118"/>
      <c r="H24" s="146"/>
      <c r="I24" s="150"/>
      <c r="J24" s="150"/>
      <c r="K24" s="150"/>
    </row>
    <row r="25" spans="1:11" ht="18.75" customHeight="1" hidden="1">
      <c r="A25" s="116" t="s">
        <v>131</v>
      </c>
      <c r="B25" s="146"/>
      <c r="C25" s="117">
        <v>222</v>
      </c>
      <c r="D25" s="87">
        <f t="shared" si="0"/>
        <v>0</v>
      </c>
      <c r="E25" s="87">
        <v>0</v>
      </c>
      <c r="F25" s="117"/>
      <c r="G25" s="146"/>
      <c r="H25" s="146"/>
      <c r="I25" s="150"/>
      <c r="J25" s="150"/>
      <c r="K25" s="150"/>
    </row>
    <row r="26" spans="1:11" ht="18.75" customHeight="1" hidden="1">
      <c r="A26" s="116" t="s">
        <v>132</v>
      </c>
      <c r="B26" s="146"/>
      <c r="C26" s="117">
        <v>225</v>
      </c>
      <c r="D26" s="87">
        <f t="shared" si="0"/>
        <v>0</v>
      </c>
      <c r="E26" s="87">
        <v>0</v>
      </c>
      <c r="F26" s="117"/>
      <c r="G26" s="146"/>
      <c r="H26" s="146"/>
      <c r="I26" s="150"/>
      <c r="J26" s="150"/>
      <c r="K26" s="150"/>
    </row>
    <row r="27" spans="1:11" ht="18.75" customHeight="1" hidden="1">
      <c r="A27" s="116" t="s">
        <v>133</v>
      </c>
      <c r="B27" s="146"/>
      <c r="C27" s="117">
        <v>226</v>
      </c>
      <c r="D27" s="87">
        <f t="shared" si="0"/>
        <v>0</v>
      </c>
      <c r="E27" s="87">
        <v>0</v>
      </c>
      <c r="F27" s="117"/>
      <c r="G27" s="146"/>
      <c r="H27" s="146"/>
      <c r="I27" s="150"/>
      <c r="J27" s="150"/>
      <c r="K27" s="150"/>
    </row>
    <row r="28" spans="1:11" ht="18.75" customHeight="1" hidden="1">
      <c r="A28" s="116" t="s">
        <v>134</v>
      </c>
      <c r="B28" s="146"/>
      <c r="C28" s="117">
        <v>310</v>
      </c>
      <c r="D28" s="87">
        <f t="shared" si="0"/>
        <v>0</v>
      </c>
      <c r="E28" s="87">
        <v>0</v>
      </c>
      <c r="F28" s="117"/>
      <c r="G28" s="146"/>
      <c r="H28" s="146"/>
      <c r="I28" s="150"/>
      <c r="J28" s="150"/>
      <c r="K28" s="150"/>
    </row>
    <row r="29" spans="1:11" ht="18.75" customHeight="1" hidden="1">
      <c r="A29" s="116" t="s">
        <v>135</v>
      </c>
      <c r="B29" s="146"/>
      <c r="C29" s="117">
        <v>340</v>
      </c>
      <c r="D29" s="87">
        <f t="shared" si="0"/>
        <v>0</v>
      </c>
      <c r="E29" s="87">
        <v>0</v>
      </c>
      <c r="F29" s="117"/>
      <c r="G29" s="146"/>
      <c r="H29" s="146"/>
      <c r="I29" s="150"/>
      <c r="J29" s="150"/>
      <c r="K29" s="150"/>
    </row>
    <row r="30" spans="1:11" ht="149.25" customHeight="1">
      <c r="A30" s="115" t="s">
        <v>193</v>
      </c>
      <c r="B30" s="152"/>
      <c r="C30" s="89">
        <v>130</v>
      </c>
      <c r="D30" s="88">
        <f t="shared" si="0"/>
        <v>110900</v>
      </c>
      <c r="E30" s="88">
        <v>110900</v>
      </c>
      <c r="F30" s="117"/>
      <c r="G30" s="146"/>
      <c r="H30" s="146"/>
      <c r="I30" s="150"/>
      <c r="J30" s="150"/>
      <c r="K30" s="150"/>
    </row>
    <row r="31" spans="1:11" ht="165" customHeight="1">
      <c r="A31" s="115" t="s">
        <v>191</v>
      </c>
      <c r="B31" s="146"/>
      <c r="C31" s="89">
        <v>130</v>
      </c>
      <c r="D31" s="88">
        <f t="shared" si="0"/>
        <v>836400</v>
      </c>
      <c r="E31" s="88">
        <v>836400</v>
      </c>
      <c r="F31" s="117"/>
      <c r="G31" s="146"/>
      <c r="H31" s="146"/>
      <c r="I31" s="150"/>
      <c r="J31" s="150"/>
      <c r="K31" s="150"/>
    </row>
    <row r="32" spans="1:11" ht="102.75" customHeight="1">
      <c r="A32" s="119" t="s">
        <v>196</v>
      </c>
      <c r="B32" s="89"/>
      <c r="C32" s="204">
        <v>130</v>
      </c>
      <c r="D32" s="88">
        <f>E32</f>
        <v>914000</v>
      </c>
      <c r="E32" s="88">
        <v>914000</v>
      </c>
      <c r="F32" s="90"/>
      <c r="G32" s="120"/>
      <c r="H32" s="89"/>
      <c r="I32" s="95"/>
      <c r="J32" s="95"/>
      <c r="K32" s="95"/>
    </row>
    <row r="33" spans="1:11" ht="18.75" customHeight="1" hidden="1">
      <c r="A33" s="116" t="s">
        <v>127</v>
      </c>
      <c r="B33" s="89"/>
      <c r="C33" s="204"/>
      <c r="D33" s="87">
        <f>E33+G33</f>
        <v>78700</v>
      </c>
      <c r="E33" s="87">
        <v>0</v>
      </c>
      <c r="F33" s="90"/>
      <c r="G33" s="93">
        <v>78700</v>
      </c>
      <c r="H33" s="89"/>
      <c r="I33" s="95"/>
      <c r="J33" s="95"/>
      <c r="K33" s="95"/>
    </row>
    <row r="34" spans="1:11" ht="18.75" customHeight="1" hidden="1">
      <c r="A34" s="116" t="s">
        <v>129</v>
      </c>
      <c r="B34" s="89"/>
      <c r="C34" s="121">
        <v>213</v>
      </c>
      <c r="D34" s="87">
        <f>E34+G34</f>
        <v>23800</v>
      </c>
      <c r="E34" s="87">
        <v>0</v>
      </c>
      <c r="F34" s="90"/>
      <c r="G34" s="93">
        <v>23800</v>
      </c>
      <c r="H34" s="89"/>
      <c r="I34" s="95"/>
      <c r="J34" s="95"/>
      <c r="K34" s="95"/>
    </row>
    <row r="35" spans="1:11" ht="52.5" customHeight="1">
      <c r="A35" s="122" t="s">
        <v>197</v>
      </c>
      <c r="B35" s="89"/>
      <c r="C35" s="204">
        <v>130</v>
      </c>
      <c r="D35" s="88">
        <f>E35</f>
        <v>349200</v>
      </c>
      <c r="E35" s="88">
        <v>349200</v>
      </c>
      <c r="F35" s="90"/>
      <c r="G35" s="120"/>
      <c r="H35" s="89"/>
      <c r="I35" s="95"/>
      <c r="J35" s="95"/>
      <c r="K35" s="95"/>
    </row>
    <row r="36" spans="1:11" ht="18.75" customHeight="1" hidden="1">
      <c r="A36" s="111" t="s">
        <v>128</v>
      </c>
      <c r="B36" s="89"/>
      <c r="C36" s="204"/>
      <c r="D36" s="87">
        <f>E36</f>
        <v>0</v>
      </c>
      <c r="E36" s="87">
        <v>0</v>
      </c>
      <c r="F36" s="90"/>
      <c r="G36" s="89"/>
      <c r="H36" s="89"/>
      <c r="I36" s="95"/>
      <c r="J36" s="95"/>
      <c r="K36" s="95"/>
    </row>
    <row r="37" spans="1:11" ht="18.75" customHeight="1" hidden="1">
      <c r="A37" s="33" t="s">
        <v>136</v>
      </c>
      <c r="B37" s="40"/>
      <c r="C37" s="40">
        <v>221</v>
      </c>
      <c r="D37" s="87">
        <f aca="true" t="shared" si="1" ref="D37:D42">E37</f>
        <v>0</v>
      </c>
      <c r="E37" s="87">
        <v>0</v>
      </c>
      <c r="F37" s="90"/>
      <c r="G37" s="89"/>
      <c r="H37" s="40"/>
      <c r="I37" s="31"/>
      <c r="J37" s="31"/>
      <c r="K37" s="31"/>
    </row>
    <row r="38" spans="1:11" ht="18.75" customHeight="1" hidden="1">
      <c r="A38" s="33" t="s">
        <v>131</v>
      </c>
      <c r="B38" s="40"/>
      <c r="C38" s="40">
        <v>222</v>
      </c>
      <c r="D38" s="87">
        <f t="shared" si="1"/>
        <v>0</v>
      </c>
      <c r="E38" s="87">
        <v>0</v>
      </c>
      <c r="F38" s="90"/>
      <c r="G38" s="89"/>
      <c r="H38" s="40"/>
      <c r="I38" s="31"/>
      <c r="J38" s="31"/>
      <c r="K38" s="31"/>
    </row>
    <row r="39" spans="1:11" ht="18.75" customHeight="1" hidden="1">
      <c r="A39" s="33" t="s">
        <v>137</v>
      </c>
      <c r="B39" s="40"/>
      <c r="C39" s="40">
        <v>223</v>
      </c>
      <c r="D39" s="87">
        <f t="shared" si="1"/>
        <v>0</v>
      </c>
      <c r="E39" s="87">
        <v>0</v>
      </c>
      <c r="F39" s="90"/>
      <c r="G39" s="93"/>
      <c r="H39" s="40"/>
      <c r="I39" s="31"/>
      <c r="J39" s="31"/>
      <c r="K39" s="31"/>
    </row>
    <row r="40" spans="1:11" ht="18.75" customHeight="1" hidden="1">
      <c r="A40" s="33" t="s">
        <v>138</v>
      </c>
      <c r="B40" s="40"/>
      <c r="C40" s="40">
        <v>225</v>
      </c>
      <c r="D40" s="87">
        <f t="shared" si="1"/>
        <v>0</v>
      </c>
      <c r="E40" s="87">
        <v>0</v>
      </c>
      <c r="F40" s="90"/>
      <c r="G40" s="93"/>
      <c r="H40" s="40"/>
      <c r="I40" s="31"/>
      <c r="J40" s="31"/>
      <c r="K40" s="31"/>
    </row>
    <row r="41" spans="1:11" ht="18.75" customHeight="1" hidden="1">
      <c r="A41" s="33" t="s">
        <v>139</v>
      </c>
      <c r="B41" s="40"/>
      <c r="C41" s="40">
        <v>226</v>
      </c>
      <c r="D41" s="87">
        <f t="shared" si="1"/>
        <v>0</v>
      </c>
      <c r="E41" s="87">
        <v>0</v>
      </c>
      <c r="F41" s="90"/>
      <c r="G41" s="89"/>
      <c r="H41" s="40"/>
      <c r="I41" s="31"/>
      <c r="J41" s="31"/>
      <c r="K41" s="31"/>
    </row>
    <row r="42" spans="1:11" ht="18.75" customHeight="1" hidden="1">
      <c r="A42" s="33" t="s">
        <v>140</v>
      </c>
      <c r="B42" s="40"/>
      <c r="C42" s="40">
        <v>290</v>
      </c>
      <c r="D42" s="87">
        <f t="shared" si="1"/>
        <v>0</v>
      </c>
      <c r="E42" s="87">
        <v>0</v>
      </c>
      <c r="F42" s="90"/>
      <c r="G42" s="89"/>
      <c r="H42" s="40"/>
      <c r="I42" s="31"/>
      <c r="J42" s="31"/>
      <c r="K42" s="31"/>
    </row>
    <row r="43" spans="1:11" ht="18.75" customHeight="1" hidden="1">
      <c r="A43" s="33" t="s">
        <v>134</v>
      </c>
      <c r="B43" s="40"/>
      <c r="C43" s="40">
        <v>310</v>
      </c>
      <c r="D43" s="87">
        <f>E43+G43</f>
        <v>23100</v>
      </c>
      <c r="E43" s="87">
        <v>0</v>
      </c>
      <c r="F43" s="90"/>
      <c r="G43" s="93">
        <v>23100</v>
      </c>
      <c r="H43" s="89"/>
      <c r="I43" s="31"/>
      <c r="J43" s="31"/>
      <c r="K43" s="31"/>
    </row>
    <row r="44" spans="1:11" ht="18.75" customHeight="1" hidden="1">
      <c r="A44" s="33" t="s">
        <v>135</v>
      </c>
      <c r="B44" s="40"/>
      <c r="C44" s="40">
        <v>340</v>
      </c>
      <c r="D44" s="87">
        <f>E44+G44</f>
        <v>97200</v>
      </c>
      <c r="E44" s="87">
        <v>0</v>
      </c>
      <c r="F44" s="90"/>
      <c r="G44" s="93">
        <v>97200</v>
      </c>
      <c r="H44" s="89"/>
      <c r="I44" s="31"/>
      <c r="J44" s="31"/>
      <c r="K44" s="31"/>
    </row>
    <row r="45" spans="1:11" ht="39" customHeight="1">
      <c r="A45" s="110" t="s">
        <v>198</v>
      </c>
      <c r="B45" s="40"/>
      <c r="C45" s="91"/>
      <c r="D45" s="88">
        <f>J45</f>
        <v>88600</v>
      </c>
      <c r="E45" s="88"/>
      <c r="F45" s="90"/>
      <c r="G45" s="89"/>
      <c r="H45" s="89"/>
      <c r="I45" s="31"/>
      <c r="J45" s="132">
        <v>88600</v>
      </c>
      <c r="K45" s="31"/>
    </row>
    <row r="46" spans="1:11" ht="30.75" customHeight="1" hidden="1">
      <c r="A46" s="33" t="s">
        <v>135</v>
      </c>
      <c r="B46" s="40"/>
      <c r="C46" s="91"/>
      <c r="D46" s="87">
        <v>75200</v>
      </c>
      <c r="E46" s="87"/>
      <c r="F46" s="90"/>
      <c r="G46" s="89"/>
      <c r="H46" s="40"/>
      <c r="I46" s="31"/>
      <c r="J46" s="87">
        <f>D46</f>
        <v>75200</v>
      </c>
      <c r="K46" s="31"/>
    </row>
    <row r="47" spans="1:11" ht="21.75" customHeight="1">
      <c r="A47" s="94" t="s">
        <v>70</v>
      </c>
      <c r="B47" s="40">
        <v>130</v>
      </c>
      <c r="C47" s="31"/>
      <c r="D47" s="140">
        <f>J47</f>
        <v>0</v>
      </c>
      <c r="E47" s="89" t="s">
        <v>67</v>
      </c>
      <c r="F47" s="90"/>
      <c r="G47" s="89" t="s">
        <v>67</v>
      </c>
      <c r="H47" s="40" t="s">
        <v>67</v>
      </c>
      <c r="I47" s="40" t="s">
        <v>67</v>
      </c>
      <c r="J47" s="141">
        <v>0</v>
      </c>
      <c r="K47" s="40" t="s">
        <v>67</v>
      </c>
    </row>
    <row r="48" spans="1:11" ht="38.25" customHeight="1">
      <c r="A48" s="94" t="s">
        <v>71</v>
      </c>
      <c r="B48" s="40">
        <v>140</v>
      </c>
      <c r="C48" s="31"/>
      <c r="D48" s="95"/>
      <c r="E48" s="89" t="s">
        <v>67</v>
      </c>
      <c r="F48" s="90"/>
      <c r="G48" s="89" t="s">
        <v>67</v>
      </c>
      <c r="H48" s="40" t="s">
        <v>67</v>
      </c>
      <c r="I48" s="40" t="s">
        <v>67</v>
      </c>
      <c r="J48" s="31"/>
      <c r="K48" s="40" t="s">
        <v>67</v>
      </c>
    </row>
    <row r="49" spans="1:11" ht="23.25" customHeight="1">
      <c r="A49" s="94" t="s">
        <v>72</v>
      </c>
      <c r="B49" s="40">
        <v>150</v>
      </c>
      <c r="C49" s="40">
        <v>180</v>
      </c>
      <c r="D49" s="88">
        <f>D50+D51+D52+D53+D54+D55+D56+D57+D58+D59+D60</f>
        <v>741000</v>
      </c>
      <c r="E49" s="89" t="s">
        <v>67</v>
      </c>
      <c r="F49" s="90"/>
      <c r="G49" s="88">
        <f>G50+G51+G52+G53+G54+G55+G56+G57+G58+G59+G60</f>
        <v>741000</v>
      </c>
      <c r="H49" s="31"/>
      <c r="I49" s="40" t="s">
        <v>67</v>
      </c>
      <c r="J49" s="40" t="s">
        <v>67</v>
      </c>
      <c r="K49" s="40" t="s">
        <v>67</v>
      </c>
    </row>
    <row r="50" spans="1:11" ht="37.5" customHeight="1">
      <c r="A50" s="123" t="s">
        <v>199</v>
      </c>
      <c r="B50" s="89"/>
      <c r="C50" s="103">
        <v>180</v>
      </c>
      <c r="D50" s="87">
        <f>G50</f>
        <v>102600</v>
      </c>
      <c r="E50" s="87"/>
      <c r="F50" s="97"/>
      <c r="G50" s="87">
        <v>102600</v>
      </c>
      <c r="H50" s="31"/>
      <c r="I50" s="40"/>
      <c r="J50" s="40"/>
      <c r="K50" s="40"/>
    </row>
    <row r="51" spans="1:11" ht="51.75" customHeight="1">
      <c r="A51" s="123" t="s">
        <v>200</v>
      </c>
      <c r="B51" s="89"/>
      <c r="C51" s="103">
        <v>180</v>
      </c>
      <c r="D51" s="87">
        <f>G51</f>
        <v>160200</v>
      </c>
      <c r="E51" s="87"/>
      <c r="F51" s="97"/>
      <c r="G51" s="87">
        <v>160200</v>
      </c>
      <c r="H51" s="143"/>
      <c r="I51" s="40"/>
      <c r="J51" s="40"/>
      <c r="K51" s="40"/>
    </row>
    <row r="52" spans="1:11" ht="36.75" customHeight="1">
      <c r="A52" s="123" t="s">
        <v>201</v>
      </c>
      <c r="B52" s="89"/>
      <c r="C52" s="103">
        <v>180</v>
      </c>
      <c r="D52" s="87">
        <f>G52</f>
        <v>102500</v>
      </c>
      <c r="E52" s="87"/>
      <c r="F52" s="97"/>
      <c r="G52" s="87">
        <v>102500</v>
      </c>
      <c r="H52" s="143"/>
      <c r="I52" s="40"/>
      <c r="J52" s="40"/>
      <c r="K52" s="40"/>
    </row>
    <row r="53" spans="1:11" ht="51.75" customHeight="1">
      <c r="A53" s="123" t="s">
        <v>202</v>
      </c>
      <c r="B53" s="89"/>
      <c r="C53" s="103">
        <v>180</v>
      </c>
      <c r="D53" s="87">
        <f>G53</f>
        <v>375700</v>
      </c>
      <c r="E53" s="87"/>
      <c r="F53" s="97"/>
      <c r="G53" s="87">
        <v>375700</v>
      </c>
      <c r="H53" s="143"/>
      <c r="I53" s="40"/>
      <c r="J53" s="40"/>
      <c r="K53" s="40"/>
    </row>
    <row r="54" spans="1:11" ht="36.75" customHeight="1" hidden="1">
      <c r="A54" s="124" t="s">
        <v>203</v>
      </c>
      <c r="B54" s="103"/>
      <c r="C54" s="103">
        <v>180</v>
      </c>
      <c r="D54" s="87">
        <f aca="true" t="shared" si="2" ref="D54:D60">G54</f>
        <v>0</v>
      </c>
      <c r="E54" s="87"/>
      <c r="F54" s="125"/>
      <c r="G54" s="87">
        <v>0</v>
      </c>
      <c r="H54" s="31"/>
      <c r="I54" s="40"/>
      <c r="J54" s="40"/>
      <c r="K54" s="40"/>
    </row>
    <row r="55" spans="1:11" ht="82.5" customHeight="1" hidden="1">
      <c r="A55" s="126" t="s">
        <v>204</v>
      </c>
      <c r="B55" s="89"/>
      <c r="C55" s="103">
        <v>180</v>
      </c>
      <c r="D55" s="87">
        <f t="shared" si="2"/>
        <v>0</v>
      </c>
      <c r="E55" s="87"/>
      <c r="F55" s="97"/>
      <c r="G55" s="87">
        <v>0</v>
      </c>
      <c r="H55" s="31"/>
      <c r="I55" s="40"/>
      <c r="J55" s="40"/>
      <c r="K55" s="40"/>
    </row>
    <row r="56" spans="1:11" ht="51.75" customHeight="1" hidden="1">
      <c r="A56" s="104" t="s">
        <v>205</v>
      </c>
      <c r="B56" s="89"/>
      <c r="C56" s="103">
        <v>180</v>
      </c>
      <c r="D56" s="87">
        <f t="shared" si="2"/>
        <v>0</v>
      </c>
      <c r="E56" s="87"/>
      <c r="F56" s="97"/>
      <c r="G56" s="87">
        <v>0</v>
      </c>
      <c r="H56" s="31"/>
      <c r="I56" s="40"/>
      <c r="J56" s="40"/>
      <c r="K56" s="40"/>
    </row>
    <row r="57" spans="1:11" ht="36" customHeight="1" hidden="1">
      <c r="A57" s="127" t="s">
        <v>173</v>
      </c>
      <c r="B57" s="89"/>
      <c r="C57" s="103">
        <v>180</v>
      </c>
      <c r="D57" s="87">
        <f t="shared" si="2"/>
        <v>0</v>
      </c>
      <c r="E57" s="87"/>
      <c r="F57" s="97"/>
      <c r="G57" s="87"/>
      <c r="H57" s="31"/>
      <c r="I57" s="40"/>
      <c r="J57" s="40"/>
      <c r="K57" s="40"/>
    </row>
    <row r="58" spans="1:11" ht="37.5" customHeight="1" hidden="1">
      <c r="A58" s="127" t="s">
        <v>174</v>
      </c>
      <c r="B58" s="89"/>
      <c r="C58" s="103">
        <v>180</v>
      </c>
      <c r="D58" s="87">
        <f t="shared" si="2"/>
        <v>0</v>
      </c>
      <c r="E58" s="87"/>
      <c r="F58" s="97"/>
      <c r="G58" s="87"/>
      <c r="H58" s="31"/>
      <c r="I58" s="40"/>
      <c r="J58" s="40"/>
      <c r="K58" s="40"/>
    </row>
    <row r="59" spans="1:11" ht="36" customHeight="1" hidden="1">
      <c r="A59" s="123" t="s">
        <v>175</v>
      </c>
      <c r="B59" s="89"/>
      <c r="C59" s="103">
        <v>180</v>
      </c>
      <c r="D59" s="87">
        <f t="shared" si="2"/>
        <v>0</v>
      </c>
      <c r="E59" s="87"/>
      <c r="F59" s="97"/>
      <c r="G59" s="87"/>
      <c r="H59" s="31"/>
      <c r="I59" s="40"/>
      <c r="J59" s="40"/>
      <c r="K59" s="40"/>
    </row>
    <row r="60" spans="1:11" ht="21" customHeight="1" hidden="1">
      <c r="A60" s="154" t="s">
        <v>207</v>
      </c>
      <c r="B60" s="89"/>
      <c r="C60" s="103">
        <v>180</v>
      </c>
      <c r="D60" s="87">
        <f t="shared" si="2"/>
        <v>0</v>
      </c>
      <c r="E60" s="87"/>
      <c r="F60" s="97"/>
      <c r="G60" s="87">
        <v>0</v>
      </c>
      <c r="H60" s="31"/>
      <c r="I60" s="40"/>
      <c r="J60" s="40"/>
      <c r="K60" s="40"/>
    </row>
    <row r="61" spans="1:11" ht="15.75">
      <c r="A61" s="98" t="s">
        <v>73</v>
      </c>
      <c r="B61" s="40">
        <v>160</v>
      </c>
      <c r="C61" s="96"/>
      <c r="D61" s="88">
        <f>D62</f>
        <v>229400</v>
      </c>
      <c r="E61" s="89" t="s">
        <v>67</v>
      </c>
      <c r="F61" s="90"/>
      <c r="G61" s="89" t="s">
        <v>67</v>
      </c>
      <c r="H61" s="40" t="s">
        <v>67</v>
      </c>
      <c r="I61" s="40" t="s">
        <v>67</v>
      </c>
      <c r="J61" s="88">
        <f>D61</f>
        <v>229400</v>
      </c>
      <c r="K61" s="31"/>
    </row>
    <row r="62" spans="1:11" ht="50.25" customHeight="1">
      <c r="A62" s="41" t="s">
        <v>143</v>
      </c>
      <c r="B62" s="40"/>
      <c r="C62" s="96"/>
      <c r="D62" s="87">
        <f>J62</f>
        <v>229400</v>
      </c>
      <c r="E62" s="89"/>
      <c r="F62" s="90"/>
      <c r="G62" s="89"/>
      <c r="H62" s="40"/>
      <c r="I62" s="40"/>
      <c r="J62" s="87">
        <v>229400</v>
      </c>
      <c r="K62" s="31"/>
    </row>
    <row r="63" spans="1:11" ht="15.75">
      <c r="A63" s="98" t="s">
        <v>74</v>
      </c>
      <c r="B63" s="40">
        <v>180</v>
      </c>
      <c r="C63" s="40" t="s">
        <v>67</v>
      </c>
      <c r="D63" s="95"/>
      <c r="E63" s="89" t="s">
        <v>67</v>
      </c>
      <c r="F63" s="90"/>
      <c r="G63" s="89" t="s">
        <v>67</v>
      </c>
      <c r="H63" s="40" t="s">
        <v>67</v>
      </c>
      <c r="I63" s="40" t="s">
        <v>67</v>
      </c>
      <c r="J63" s="31"/>
      <c r="K63" s="40" t="s">
        <v>67</v>
      </c>
    </row>
    <row r="64" spans="1:11" ht="15.75">
      <c r="A64" s="98"/>
      <c r="B64" s="31"/>
      <c r="C64" s="31"/>
      <c r="D64" s="95"/>
      <c r="E64" s="95"/>
      <c r="F64" s="90"/>
      <c r="G64" s="95"/>
      <c r="H64" s="31"/>
      <c r="I64" s="31"/>
      <c r="J64" s="31"/>
      <c r="K64" s="31"/>
    </row>
    <row r="65" spans="1:11" ht="22.5" customHeight="1">
      <c r="A65" s="94" t="s">
        <v>75</v>
      </c>
      <c r="B65" s="40">
        <v>200</v>
      </c>
      <c r="C65" s="40" t="s">
        <v>67</v>
      </c>
      <c r="D65" s="88">
        <f>D66+D85+D95+D94</f>
        <v>11898765.5</v>
      </c>
      <c r="E65" s="88">
        <f>E67+E81+E83+E85+E95+E94</f>
        <v>10815100</v>
      </c>
      <c r="F65" s="90"/>
      <c r="G65" s="88">
        <f>G95+G67+G85</f>
        <v>741000</v>
      </c>
      <c r="H65" s="31"/>
      <c r="I65" s="31"/>
      <c r="J65" s="99">
        <f>J85+J95+J94</f>
        <v>342665.5</v>
      </c>
      <c r="K65" s="31"/>
    </row>
    <row r="66" spans="1:11" ht="18.75" customHeight="1">
      <c r="A66" s="98" t="s">
        <v>76</v>
      </c>
      <c r="B66" s="40">
        <v>210</v>
      </c>
      <c r="C66" s="31"/>
      <c r="D66" s="88">
        <f>D67+D81+D83</f>
        <v>10086218</v>
      </c>
      <c r="E66" s="88">
        <f>E67+E81+E83</f>
        <v>9881118</v>
      </c>
      <c r="F66" s="90"/>
      <c r="G66" s="131">
        <f>G67</f>
        <v>205100</v>
      </c>
      <c r="H66" s="31"/>
      <c r="I66" s="31"/>
      <c r="J66" s="31"/>
      <c r="K66" s="31"/>
    </row>
    <row r="67" spans="1:11" ht="15.75">
      <c r="A67" s="100" t="s">
        <v>34</v>
      </c>
      <c r="B67" s="193">
        <v>211</v>
      </c>
      <c r="C67" s="187"/>
      <c r="D67" s="194">
        <f>D69+D70+D72+D73+D74+D75+D77+D78+D79+D80+D71+D76</f>
        <v>10077618</v>
      </c>
      <c r="E67" s="195">
        <f>E69+E70+E72+E75+E77+E78+E71+E76</f>
        <v>9872518</v>
      </c>
      <c r="F67" s="197"/>
      <c r="G67" s="198">
        <f>G73+G74+G79+G80</f>
        <v>205100</v>
      </c>
      <c r="H67" s="187"/>
      <c r="I67" s="187"/>
      <c r="J67" s="187"/>
      <c r="K67" s="187"/>
    </row>
    <row r="68" spans="1:11" ht="19.5" customHeight="1">
      <c r="A68" s="100" t="s">
        <v>77</v>
      </c>
      <c r="B68" s="193"/>
      <c r="C68" s="187"/>
      <c r="D68" s="194"/>
      <c r="E68" s="196"/>
      <c r="F68" s="197"/>
      <c r="G68" s="199"/>
      <c r="H68" s="187"/>
      <c r="I68" s="187"/>
      <c r="J68" s="187"/>
      <c r="K68" s="187"/>
    </row>
    <row r="69" spans="1:11" ht="19.5" customHeight="1">
      <c r="A69" s="100" t="s">
        <v>179</v>
      </c>
      <c r="B69" s="40"/>
      <c r="C69" s="96">
        <v>111</v>
      </c>
      <c r="D69" s="87">
        <f>E69</f>
        <v>6211674.35</v>
      </c>
      <c r="E69" s="87">
        <v>6211674.35</v>
      </c>
      <c r="F69" s="90"/>
      <c r="G69" s="129"/>
      <c r="H69" s="31"/>
      <c r="I69" s="31"/>
      <c r="J69" s="31"/>
      <c r="K69" s="31"/>
    </row>
    <row r="70" spans="1:11" ht="22.5" customHeight="1">
      <c r="A70" s="100" t="s">
        <v>195</v>
      </c>
      <c r="B70" s="40"/>
      <c r="C70" s="40">
        <v>111</v>
      </c>
      <c r="D70" s="87">
        <f>E70</f>
        <v>83500.77</v>
      </c>
      <c r="E70" s="87">
        <v>83500.77</v>
      </c>
      <c r="F70" s="97"/>
      <c r="G70" s="95"/>
      <c r="H70" s="31"/>
      <c r="I70" s="31"/>
      <c r="J70" s="31"/>
      <c r="K70" s="31"/>
    </row>
    <row r="71" spans="1:11" ht="22.5" customHeight="1">
      <c r="A71" s="100" t="s">
        <v>178</v>
      </c>
      <c r="B71" s="40"/>
      <c r="C71" s="40">
        <v>111</v>
      </c>
      <c r="D71" s="87">
        <f>E71</f>
        <v>585407.07</v>
      </c>
      <c r="E71" s="87">
        <v>585407.07</v>
      </c>
      <c r="F71" s="97"/>
      <c r="G71" s="95"/>
      <c r="H71" s="31"/>
      <c r="I71" s="31"/>
      <c r="J71" s="31"/>
      <c r="K71" s="31"/>
    </row>
    <row r="72" spans="1:11" ht="22.5" customHeight="1">
      <c r="A72" s="100" t="s">
        <v>145</v>
      </c>
      <c r="B72" s="40"/>
      <c r="C72" s="40">
        <v>111</v>
      </c>
      <c r="D72" s="87">
        <f>E72+G72</f>
        <v>701996.93</v>
      </c>
      <c r="E72" s="87">
        <v>701996.93</v>
      </c>
      <c r="F72" s="97"/>
      <c r="G72" s="95"/>
      <c r="H72" s="31"/>
      <c r="I72" s="31"/>
      <c r="J72" s="31"/>
      <c r="K72" s="31"/>
    </row>
    <row r="73" spans="1:11" ht="22.5" customHeight="1">
      <c r="A73" s="100" t="s">
        <v>187</v>
      </c>
      <c r="B73" s="40"/>
      <c r="C73" s="40">
        <v>111</v>
      </c>
      <c r="D73" s="87">
        <f>E73+G73</f>
        <v>78801.84</v>
      </c>
      <c r="E73" s="87"/>
      <c r="F73" s="90"/>
      <c r="G73" s="101">
        <v>78801.84</v>
      </c>
      <c r="H73" s="31"/>
      <c r="I73" s="31"/>
      <c r="J73" s="31"/>
      <c r="K73" s="31"/>
    </row>
    <row r="74" spans="1:11" ht="22.5" customHeight="1">
      <c r="A74" s="100" t="s">
        <v>190</v>
      </c>
      <c r="B74" s="40"/>
      <c r="C74" s="40">
        <v>111</v>
      </c>
      <c r="D74" s="87">
        <f>E74+G74</f>
        <v>78725.04</v>
      </c>
      <c r="E74" s="87"/>
      <c r="F74" s="90"/>
      <c r="G74" s="101">
        <v>78725.04</v>
      </c>
      <c r="H74" s="31"/>
      <c r="I74" s="31"/>
      <c r="J74" s="31"/>
      <c r="K74" s="31"/>
    </row>
    <row r="75" spans="1:11" ht="22.5" customHeight="1">
      <c r="A75" s="100" t="s">
        <v>177</v>
      </c>
      <c r="B75" s="40"/>
      <c r="C75" s="40">
        <v>119</v>
      </c>
      <c r="D75" s="87">
        <f>E75</f>
        <v>1875925.65</v>
      </c>
      <c r="E75" s="87">
        <v>1875925.65</v>
      </c>
      <c r="F75" s="90"/>
      <c r="G75" s="101"/>
      <c r="H75" s="31"/>
      <c r="I75" s="31"/>
      <c r="J75" s="31"/>
      <c r="K75" s="31"/>
    </row>
    <row r="76" spans="1:11" ht="22.5" customHeight="1">
      <c r="A76" s="100" t="s">
        <v>195</v>
      </c>
      <c r="B76" s="40"/>
      <c r="C76" s="40">
        <v>119</v>
      </c>
      <c r="D76" s="87">
        <f>E76</f>
        <v>25217.23</v>
      </c>
      <c r="E76" s="87">
        <v>25217.23</v>
      </c>
      <c r="F76" s="90"/>
      <c r="G76" s="101"/>
      <c r="H76" s="31"/>
      <c r="I76" s="31"/>
      <c r="J76" s="31"/>
      <c r="K76" s="31"/>
    </row>
    <row r="77" spans="1:11" ht="22.5" customHeight="1">
      <c r="A77" s="100" t="s">
        <v>178</v>
      </c>
      <c r="B77" s="40"/>
      <c r="C77" s="40">
        <v>119</v>
      </c>
      <c r="D77" s="87">
        <f>E77</f>
        <v>176792.93</v>
      </c>
      <c r="E77" s="87">
        <v>176792.93</v>
      </c>
      <c r="F77" s="97"/>
      <c r="G77" s="95"/>
      <c r="H77" s="31"/>
      <c r="I77" s="31"/>
      <c r="J77" s="31"/>
      <c r="K77" s="31"/>
    </row>
    <row r="78" spans="1:11" ht="22.5" customHeight="1">
      <c r="A78" s="100" t="s">
        <v>145</v>
      </c>
      <c r="B78" s="40"/>
      <c r="C78" s="40">
        <v>119</v>
      </c>
      <c r="D78" s="87">
        <f>E78+G78</f>
        <v>212003.07</v>
      </c>
      <c r="E78" s="87">
        <v>212003.07</v>
      </c>
      <c r="F78" s="97"/>
      <c r="G78" s="95"/>
      <c r="H78" s="31"/>
      <c r="I78" s="31"/>
      <c r="J78" s="31"/>
      <c r="K78" s="31"/>
    </row>
    <row r="79" spans="1:11" ht="22.5" customHeight="1">
      <c r="A79" s="98" t="s">
        <v>188</v>
      </c>
      <c r="B79" s="31"/>
      <c r="C79" s="40">
        <v>119</v>
      </c>
      <c r="D79" s="87">
        <f>E79+G79</f>
        <v>23798.16</v>
      </c>
      <c r="E79" s="87"/>
      <c r="F79" s="90"/>
      <c r="G79" s="101">
        <v>23798.16</v>
      </c>
      <c r="H79" s="31"/>
      <c r="I79" s="31"/>
      <c r="J79" s="31"/>
      <c r="K79" s="31"/>
    </row>
    <row r="80" spans="1:11" ht="22.5" customHeight="1">
      <c r="A80" s="98" t="s">
        <v>189</v>
      </c>
      <c r="B80" s="31"/>
      <c r="C80" s="40">
        <v>119</v>
      </c>
      <c r="D80" s="87">
        <f>E80+G80</f>
        <v>23774.96</v>
      </c>
      <c r="E80" s="87"/>
      <c r="F80" s="90"/>
      <c r="G80" s="101">
        <v>23774.96</v>
      </c>
      <c r="H80" s="31"/>
      <c r="I80" s="31"/>
      <c r="J80" s="31"/>
      <c r="K80" s="31"/>
    </row>
    <row r="81" spans="1:11" ht="22.5" customHeight="1">
      <c r="A81" s="98" t="s">
        <v>148</v>
      </c>
      <c r="B81" s="31"/>
      <c r="C81" s="40"/>
      <c r="D81" s="88">
        <f>D82</f>
        <v>8000</v>
      </c>
      <c r="E81" s="88">
        <f>D81</f>
        <v>8000</v>
      </c>
      <c r="F81" s="90"/>
      <c r="G81" s="95"/>
      <c r="H81" s="31"/>
      <c r="I81" s="31"/>
      <c r="J81" s="31"/>
      <c r="K81" s="31"/>
    </row>
    <row r="82" spans="1:11" ht="22.5" customHeight="1">
      <c r="A82" s="98" t="s">
        <v>144</v>
      </c>
      <c r="B82" s="31"/>
      <c r="C82" s="40">
        <v>112</v>
      </c>
      <c r="D82" s="87">
        <f>E82</f>
        <v>8000</v>
      </c>
      <c r="E82" s="87">
        <v>8000</v>
      </c>
      <c r="F82" s="90"/>
      <c r="G82" s="95"/>
      <c r="H82" s="31"/>
      <c r="I82" s="31"/>
      <c r="J82" s="31"/>
      <c r="K82" s="31"/>
    </row>
    <row r="83" spans="1:11" ht="18" customHeight="1">
      <c r="A83" s="98" t="s">
        <v>78</v>
      </c>
      <c r="B83" s="40">
        <v>220</v>
      </c>
      <c r="C83" s="31"/>
      <c r="D83" s="112">
        <f>E83</f>
        <v>600</v>
      </c>
      <c r="E83" s="112">
        <v>600</v>
      </c>
      <c r="F83" s="90"/>
      <c r="G83" s="95"/>
      <c r="H83" s="31"/>
      <c r="I83" s="31"/>
      <c r="J83" s="31"/>
      <c r="K83" s="31"/>
    </row>
    <row r="84" spans="1:11" ht="18.75" customHeight="1">
      <c r="A84" s="102"/>
      <c r="B84" s="31"/>
      <c r="C84" s="31"/>
      <c r="D84" s="95"/>
      <c r="E84" s="95"/>
      <c r="F84" s="90"/>
      <c r="G84" s="138"/>
      <c r="H84" s="31"/>
      <c r="I84" s="31"/>
      <c r="J84" s="31"/>
      <c r="K84" s="31"/>
    </row>
    <row r="85" spans="1:11" ht="18" customHeight="1">
      <c r="A85" s="104" t="s">
        <v>165</v>
      </c>
      <c r="B85" s="89">
        <v>230</v>
      </c>
      <c r="C85" s="95"/>
      <c r="D85" s="88">
        <f>J85+E85+G85</f>
        <v>88133</v>
      </c>
      <c r="E85" s="88">
        <f>E87+E88</f>
        <v>80600</v>
      </c>
      <c r="F85" s="90"/>
      <c r="G85" s="139">
        <f>G88</f>
        <v>2600</v>
      </c>
      <c r="H85" s="95"/>
      <c r="I85" s="95"/>
      <c r="J85" s="88">
        <f>J89</f>
        <v>4933</v>
      </c>
      <c r="K85" s="95"/>
    </row>
    <row r="86" spans="1:11" ht="15.75" customHeight="1">
      <c r="A86" s="128" t="s">
        <v>34</v>
      </c>
      <c r="B86" s="95"/>
      <c r="C86" s="95"/>
      <c r="D86" s="87"/>
      <c r="E86" s="87"/>
      <c r="F86" s="90"/>
      <c r="G86" s="95"/>
      <c r="H86" s="95"/>
      <c r="I86" s="95"/>
      <c r="J86" s="103"/>
      <c r="K86" s="95"/>
    </row>
    <row r="87" spans="1:11" ht="15.75" customHeight="1">
      <c r="A87" s="128" t="s">
        <v>145</v>
      </c>
      <c r="B87" s="95"/>
      <c r="C87" s="103">
        <v>851</v>
      </c>
      <c r="D87" s="87">
        <f>E87+G87+J87</f>
        <v>80600</v>
      </c>
      <c r="E87" s="87">
        <v>80600</v>
      </c>
      <c r="F87" s="90"/>
      <c r="G87" s="95"/>
      <c r="H87" s="95"/>
      <c r="I87" s="95"/>
      <c r="J87" s="103"/>
      <c r="K87" s="95"/>
    </row>
    <row r="88" spans="1:11" ht="15.75" customHeight="1">
      <c r="A88" s="128" t="s">
        <v>145</v>
      </c>
      <c r="B88" s="95"/>
      <c r="C88" s="103">
        <v>852</v>
      </c>
      <c r="D88" s="87">
        <f>E88+G88+J88</f>
        <v>2600</v>
      </c>
      <c r="E88" s="87">
        <v>0</v>
      </c>
      <c r="F88" s="90"/>
      <c r="G88" s="113">
        <v>2600</v>
      </c>
      <c r="H88" s="95"/>
      <c r="I88" s="95"/>
      <c r="J88" s="103"/>
      <c r="K88" s="95"/>
    </row>
    <row r="89" spans="1:11" ht="15.75" customHeight="1">
      <c r="A89" s="128" t="s">
        <v>153</v>
      </c>
      <c r="B89" s="95"/>
      <c r="C89" s="103">
        <v>852</v>
      </c>
      <c r="D89" s="87">
        <f>E89+G89+J89</f>
        <v>4933</v>
      </c>
      <c r="E89" s="87">
        <v>0</v>
      </c>
      <c r="F89" s="90"/>
      <c r="G89" s="95"/>
      <c r="H89" s="95"/>
      <c r="I89" s="95"/>
      <c r="J89" s="87">
        <v>4933</v>
      </c>
      <c r="K89" s="95"/>
    </row>
    <row r="90" spans="1:11" ht="15.75">
      <c r="A90" s="98" t="s">
        <v>80</v>
      </c>
      <c r="B90" s="193">
        <v>240</v>
      </c>
      <c r="C90" s="187"/>
      <c r="D90" s="200"/>
      <c r="E90" s="200"/>
      <c r="F90" s="197"/>
      <c r="G90" s="200"/>
      <c r="H90" s="187"/>
      <c r="I90" s="187"/>
      <c r="J90" s="187"/>
      <c r="K90" s="187"/>
    </row>
    <row r="91" spans="1:11" ht="15.75">
      <c r="A91" s="98" t="s">
        <v>81</v>
      </c>
      <c r="B91" s="193"/>
      <c r="C91" s="187"/>
      <c r="D91" s="200"/>
      <c r="E91" s="200"/>
      <c r="F91" s="197"/>
      <c r="G91" s="200"/>
      <c r="H91" s="187"/>
      <c r="I91" s="187"/>
      <c r="J91" s="187"/>
      <c r="K91" s="187"/>
    </row>
    <row r="92" spans="1:11" ht="15.75">
      <c r="A92" s="98" t="s">
        <v>82</v>
      </c>
      <c r="B92" s="193"/>
      <c r="C92" s="187"/>
      <c r="D92" s="200"/>
      <c r="E92" s="200"/>
      <c r="F92" s="197"/>
      <c r="G92" s="200"/>
      <c r="H92" s="187"/>
      <c r="I92" s="187"/>
      <c r="J92" s="187"/>
      <c r="K92" s="187"/>
    </row>
    <row r="93" spans="1:11" ht="15.75">
      <c r="A93" s="98"/>
      <c r="B93" s="31"/>
      <c r="C93" s="31"/>
      <c r="D93" s="95"/>
      <c r="E93" s="95"/>
      <c r="F93" s="90"/>
      <c r="G93" s="95"/>
      <c r="H93" s="31"/>
      <c r="I93" s="31"/>
      <c r="J93" s="31"/>
      <c r="K93" s="31"/>
    </row>
    <row r="94" spans="1:11" ht="33.75" customHeight="1">
      <c r="A94" s="98" t="s">
        <v>83</v>
      </c>
      <c r="B94" s="40">
        <v>250</v>
      </c>
      <c r="C94" s="31"/>
      <c r="D94" s="88">
        <f>E94+J94</f>
        <v>0</v>
      </c>
      <c r="E94" s="87">
        <v>0</v>
      </c>
      <c r="F94" s="90"/>
      <c r="G94" s="103">
        <v>0</v>
      </c>
      <c r="H94" s="31"/>
      <c r="I94" s="31"/>
      <c r="J94" s="142"/>
      <c r="K94" s="31"/>
    </row>
    <row r="95" spans="1:11" ht="24" customHeight="1">
      <c r="A95" s="104" t="s">
        <v>84</v>
      </c>
      <c r="B95" s="89">
        <v>260</v>
      </c>
      <c r="C95" s="89" t="s">
        <v>67</v>
      </c>
      <c r="D95" s="88">
        <f>D96+D98+D99+D100+D101+D102+D103+D104+D105+D106+D107+D108+D109+D110+D97</f>
        <v>1724414.5</v>
      </c>
      <c r="E95" s="88">
        <f>E96+E98+E99+E100+E101+E102+E103+E104+E105+E106+E107+E108+E109+E97</f>
        <v>853382</v>
      </c>
      <c r="F95" s="90"/>
      <c r="G95" s="88">
        <f>G96+G99+G100+G101+G102+G103+G104+G105+G106+G107+G108+G109+G110</f>
        <v>533300</v>
      </c>
      <c r="H95" s="95"/>
      <c r="I95" s="95"/>
      <c r="J95" s="88">
        <f>J96+J99+J100+J101+J102+J103+J104+J105+J106+J107+J108+J109</f>
        <v>337732.5</v>
      </c>
      <c r="K95" s="95"/>
    </row>
    <row r="96" spans="1:11" ht="24" customHeight="1">
      <c r="A96" s="104" t="s">
        <v>177</v>
      </c>
      <c r="B96" s="89"/>
      <c r="C96" s="103">
        <v>244</v>
      </c>
      <c r="D96" s="87">
        <f>E96+G96</f>
        <v>508400</v>
      </c>
      <c r="E96" s="87">
        <v>508400</v>
      </c>
      <c r="F96" s="90"/>
      <c r="G96" s="103">
        <v>0</v>
      </c>
      <c r="H96" s="95"/>
      <c r="I96" s="95"/>
      <c r="J96" s="95"/>
      <c r="K96" s="95"/>
    </row>
    <row r="97" spans="1:11" ht="24" customHeight="1">
      <c r="A97" s="98" t="s">
        <v>195</v>
      </c>
      <c r="B97" s="89"/>
      <c r="C97" s="103">
        <v>244</v>
      </c>
      <c r="D97" s="87">
        <f>E97+G97</f>
        <v>2182</v>
      </c>
      <c r="E97" s="87">
        <v>2182</v>
      </c>
      <c r="F97" s="90"/>
      <c r="G97" s="103"/>
      <c r="H97" s="95"/>
      <c r="I97" s="95"/>
      <c r="J97" s="95"/>
      <c r="K97" s="95"/>
    </row>
    <row r="98" spans="1:11" ht="24" customHeight="1">
      <c r="A98" s="104" t="s">
        <v>178</v>
      </c>
      <c r="B98" s="89"/>
      <c r="C98" s="103">
        <v>244</v>
      </c>
      <c r="D98" s="87">
        <f>E98+G98</f>
        <v>74200</v>
      </c>
      <c r="E98" s="87">
        <v>74200</v>
      </c>
      <c r="F98" s="90"/>
      <c r="G98" s="103"/>
      <c r="H98" s="95"/>
      <c r="I98" s="95"/>
      <c r="J98" s="95"/>
      <c r="K98" s="95"/>
    </row>
    <row r="99" spans="1:11" ht="24" customHeight="1">
      <c r="A99" s="104" t="s">
        <v>176</v>
      </c>
      <c r="B99" s="89"/>
      <c r="C99" s="103">
        <v>244</v>
      </c>
      <c r="D99" s="87">
        <f>E99+G99</f>
        <v>428800</v>
      </c>
      <c r="E99" s="87">
        <v>268600</v>
      </c>
      <c r="F99" s="90"/>
      <c r="G99" s="87">
        <v>160200</v>
      </c>
      <c r="H99" s="95"/>
      <c r="I99" s="95"/>
      <c r="J99" s="95"/>
      <c r="K99" s="95"/>
    </row>
    <row r="100" spans="1:11" ht="24" customHeight="1">
      <c r="A100" s="104" t="s">
        <v>168</v>
      </c>
      <c r="B100" s="89"/>
      <c r="C100" s="103">
        <v>244</v>
      </c>
      <c r="D100" s="87">
        <f>E100+G100</f>
        <v>373100</v>
      </c>
      <c r="E100" s="87">
        <v>0</v>
      </c>
      <c r="F100" s="90"/>
      <c r="G100" s="87">
        <v>373100</v>
      </c>
      <c r="H100" s="95"/>
      <c r="I100" s="95"/>
      <c r="J100" s="95"/>
      <c r="K100" s="95"/>
    </row>
    <row r="101" spans="1:11" ht="24" customHeight="1">
      <c r="A101" s="104" t="s">
        <v>149</v>
      </c>
      <c r="B101" s="89"/>
      <c r="C101" s="103">
        <v>244</v>
      </c>
      <c r="D101" s="87">
        <f>E101+G101+J100:J101</f>
        <v>88600</v>
      </c>
      <c r="E101" s="87">
        <v>0</v>
      </c>
      <c r="F101" s="90"/>
      <c r="G101" s="87">
        <v>0</v>
      </c>
      <c r="H101" s="95"/>
      <c r="I101" s="95"/>
      <c r="J101" s="93">
        <v>88600</v>
      </c>
      <c r="K101" s="95"/>
    </row>
    <row r="102" spans="1:11" ht="24" customHeight="1">
      <c r="A102" s="104" t="s">
        <v>150</v>
      </c>
      <c r="B102" s="89"/>
      <c r="C102" s="103">
        <v>244</v>
      </c>
      <c r="D102" s="87">
        <f>E102+G102</f>
        <v>0</v>
      </c>
      <c r="E102" s="87">
        <v>0</v>
      </c>
      <c r="F102" s="90"/>
      <c r="G102" s="87">
        <v>0</v>
      </c>
      <c r="H102" s="95"/>
      <c r="I102" s="95"/>
      <c r="J102" s="95"/>
      <c r="K102" s="95"/>
    </row>
    <row r="103" spans="1:11" ht="24" customHeight="1">
      <c r="A103" s="104" t="s">
        <v>151</v>
      </c>
      <c r="B103" s="89"/>
      <c r="C103" s="103">
        <v>244</v>
      </c>
      <c r="D103" s="87">
        <f>E103+G103</f>
        <v>0</v>
      </c>
      <c r="E103" s="87">
        <v>0</v>
      </c>
      <c r="F103" s="90"/>
      <c r="G103" s="87">
        <v>0</v>
      </c>
      <c r="H103" s="95"/>
      <c r="I103" s="95"/>
      <c r="J103" s="95"/>
      <c r="K103" s="95"/>
    </row>
    <row r="104" spans="1:11" ht="24" customHeight="1">
      <c r="A104" s="104" t="s">
        <v>169</v>
      </c>
      <c r="B104" s="89"/>
      <c r="C104" s="103">
        <v>244</v>
      </c>
      <c r="D104" s="87">
        <f>E104+G104</f>
        <v>0</v>
      </c>
      <c r="E104" s="87">
        <v>0</v>
      </c>
      <c r="F104" s="90"/>
      <c r="G104" s="87">
        <v>0</v>
      </c>
      <c r="H104" s="95"/>
      <c r="I104" s="95"/>
      <c r="J104" s="95"/>
      <c r="K104" s="95"/>
    </row>
    <row r="105" spans="1:11" ht="24" customHeight="1">
      <c r="A105" s="104" t="s">
        <v>152</v>
      </c>
      <c r="B105" s="95"/>
      <c r="C105" s="103">
        <v>244</v>
      </c>
      <c r="D105" s="87">
        <f>E105+G105+J105</f>
        <v>229400</v>
      </c>
      <c r="E105" s="87">
        <v>0</v>
      </c>
      <c r="F105" s="90"/>
      <c r="G105" s="113">
        <v>0</v>
      </c>
      <c r="H105" s="95">
        <v>0</v>
      </c>
      <c r="I105" s="95"/>
      <c r="J105" s="101">
        <v>229400</v>
      </c>
      <c r="K105" s="95"/>
    </row>
    <row r="106" spans="1:11" ht="24" customHeight="1">
      <c r="A106" s="104" t="s">
        <v>153</v>
      </c>
      <c r="B106" s="104"/>
      <c r="C106" s="103">
        <v>244</v>
      </c>
      <c r="D106" s="87">
        <f>E106+G106+J106</f>
        <v>19732.5</v>
      </c>
      <c r="E106" s="87">
        <v>0</v>
      </c>
      <c r="F106" s="90"/>
      <c r="G106" s="113">
        <v>0</v>
      </c>
      <c r="H106" s="104"/>
      <c r="I106" s="104"/>
      <c r="J106" s="87">
        <v>19732.5</v>
      </c>
      <c r="K106" s="104"/>
    </row>
    <row r="107" spans="1:11" ht="21.75" customHeight="1" hidden="1">
      <c r="A107" s="104" t="s">
        <v>170</v>
      </c>
      <c r="B107" s="104"/>
      <c r="C107" s="103">
        <v>244</v>
      </c>
      <c r="D107" s="87">
        <f>E107+G107</f>
        <v>0</v>
      </c>
      <c r="E107" s="87">
        <v>0</v>
      </c>
      <c r="F107" s="90"/>
      <c r="G107" s="87">
        <v>0</v>
      </c>
      <c r="H107" s="104"/>
      <c r="I107" s="104"/>
      <c r="J107" s="105"/>
      <c r="K107" s="104"/>
    </row>
    <row r="108" spans="1:11" ht="24" customHeight="1" hidden="1">
      <c r="A108" s="104" t="s">
        <v>171</v>
      </c>
      <c r="B108" s="104"/>
      <c r="C108" s="103">
        <v>244</v>
      </c>
      <c r="D108" s="87">
        <f>E108+G108</f>
        <v>0</v>
      </c>
      <c r="E108" s="87">
        <v>0</v>
      </c>
      <c r="F108" s="90"/>
      <c r="G108" s="87">
        <v>0</v>
      </c>
      <c r="H108" s="104"/>
      <c r="I108" s="104"/>
      <c r="J108" s="105"/>
      <c r="K108" s="104"/>
    </row>
    <row r="109" spans="1:11" ht="24" customHeight="1" hidden="1">
      <c r="A109" s="104" t="s">
        <v>172</v>
      </c>
      <c r="B109" s="104"/>
      <c r="C109" s="103">
        <v>244</v>
      </c>
      <c r="D109" s="87">
        <f>E109+G109</f>
        <v>0</v>
      </c>
      <c r="E109" s="87">
        <v>0</v>
      </c>
      <c r="F109" s="90"/>
      <c r="G109" s="87">
        <v>0</v>
      </c>
      <c r="H109" s="104"/>
      <c r="I109" s="104"/>
      <c r="J109" s="105"/>
      <c r="K109" s="104"/>
    </row>
    <row r="110" spans="1:11" ht="24" customHeight="1" hidden="1">
      <c r="A110" s="155" t="s">
        <v>194</v>
      </c>
      <c r="B110" s="104"/>
      <c r="C110" s="103">
        <v>244</v>
      </c>
      <c r="D110" s="87">
        <f>E110+G110</f>
        <v>0</v>
      </c>
      <c r="E110" s="87">
        <v>0</v>
      </c>
      <c r="F110" s="90"/>
      <c r="G110" s="87">
        <v>0</v>
      </c>
      <c r="H110" s="104"/>
      <c r="I110" s="104"/>
      <c r="J110" s="105"/>
      <c r="K110" s="104"/>
    </row>
    <row r="111" spans="1:11" ht="23.25" customHeight="1">
      <c r="A111" s="98" t="s">
        <v>85</v>
      </c>
      <c r="B111" s="40">
        <v>300</v>
      </c>
      <c r="C111" s="40" t="s">
        <v>67</v>
      </c>
      <c r="D111" s="95"/>
      <c r="E111" s="95"/>
      <c r="F111" s="90"/>
      <c r="G111" s="95"/>
      <c r="H111" s="31"/>
      <c r="I111" s="31"/>
      <c r="J111" s="31"/>
      <c r="K111" s="31"/>
    </row>
    <row r="112" spans="1:11" ht="15.75">
      <c r="A112" s="98" t="s">
        <v>34</v>
      </c>
      <c r="B112" s="193">
        <v>310</v>
      </c>
      <c r="C112" s="187"/>
      <c r="D112" s="200"/>
      <c r="E112" s="200"/>
      <c r="F112" s="197"/>
      <c r="G112" s="200"/>
      <c r="H112" s="187"/>
      <c r="I112" s="187"/>
      <c r="J112" s="187"/>
      <c r="K112" s="187"/>
    </row>
    <row r="113" spans="1:11" ht="18.75" customHeight="1">
      <c r="A113" s="98" t="s">
        <v>86</v>
      </c>
      <c r="B113" s="193"/>
      <c r="C113" s="187"/>
      <c r="D113" s="200"/>
      <c r="E113" s="200"/>
      <c r="F113" s="197"/>
      <c r="G113" s="200"/>
      <c r="H113" s="187"/>
      <c r="I113" s="187"/>
      <c r="J113" s="187"/>
      <c r="K113" s="187"/>
    </row>
    <row r="114" spans="1:11" ht="15.75" customHeight="1">
      <c r="A114" s="144" t="s">
        <v>87</v>
      </c>
      <c r="B114" s="147">
        <v>320</v>
      </c>
      <c r="C114" s="149"/>
      <c r="D114" s="150"/>
      <c r="E114" s="95"/>
      <c r="F114" s="90"/>
      <c r="G114" s="95"/>
      <c r="H114" s="31"/>
      <c r="I114" s="31"/>
      <c r="J114" s="149"/>
      <c r="K114" s="149"/>
    </row>
    <row r="115" spans="1:11" ht="21" customHeight="1">
      <c r="A115" s="144" t="s">
        <v>88</v>
      </c>
      <c r="B115" s="147">
        <v>400</v>
      </c>
      <c r="C115" s="149"/>
      <c r="D115" s="150"/>
      <c r="E115" s="95"/>
      <c r="F115" s="90"/>
      <c r="G115" s="95"/>
      <c r="H115" s="31"/>
      <c r="I115" s="31"/>
      <c r="J115" s="149"/>
      <c r="K115" s="149"/>
    </row>
    <row r="116" spans="1:11" ht="15.75">
      <c r="A116" s="144" t="s">
        <v>89</v>
      </c>
      <c r="B116" s="188">
        <v>410</v>
      </c>
      <c r="C116" s="201"/>
      <c r="D116" s="202"/>
      <c r="E116" s="200"/>
      <c r="F116" s="197"/>
      <c r="G116" s="200"/>
      <c r="H116" s="187"/>
      <c r="I116" s="187"/>
      <c r="J116" s="201"/>
      <c r="K116" s="201"/>
    </row>
    <row r="117" spans="1:11" ht="17.25" customHeight="1">
      <c r="A117" s="144" t="s">
        <v>90</v>
      </c>
      <c r="B117" s="188"/>
      <c r="C117" s="201"/>
      <c r="D117" s="202"/>
      <c r="E117" s="200"/>
      <c r="F117" s="197"/>
      <c r="G117" s="200"/>
      <c r="H117" s="187"/>
      <c r="I117" s="187"/>
      <c r="J117" s="201"/>
      <c r="K117" s="201"/>
    </row>
    <row r="118" spans="1:11" ht="15.75">
      <c r="A118" s="144" t="s">
        <v>91</v>
      </c>
      <c r="B118" s="147">
        <v>420</v>
      </c>
      <c r="C118" s="149"/>
      <c r="D118" s="150"/>
      <c r="E118" s="95"/>
      <c r="F118" s="90"/>
      <c r="G118" s="95"/>
      <c r="H118" s="31"/>
      <c r="I118" s="31"/>
      <c r="J118" s="149"/>
      <c r="K118" s="149"/>
    </row>
    <row r="119" spans="1:11" ht="28.5" customHeight="1">
      <c r="A119" s="144" t="s">
        <v>92</v>
      </c>
      <c r="B119" s="147">
        <v>500</v>
      </c>
      <c r="C119" s="147" t="s">
        <v>67</v>
      </c>
      <c r="D119" s="149"/>
      <c r="E119" s="31"/>
      <c r="F119" s="133"/>
      <c r="G119" s="31"/>
      <c r="H119" s="31"/>
      <c r="I119" s="31"/>
      <c r="J119" s="149"/>
      <c r="K119" s="149"/>
    </row>
    <row r="120" spans="1:11" ht="29.25" customHeight="1">
      <c r="A120" s="144" t="s">
        <v>93</v>
      </c>
      <c r="B120" s="147">
        <v>600</v>
      </c>
      <c r="C120" s="147" t="s">
        <v>67</v>
      </c>
      <c r="D120" s="149"/>
      <c r="E120" s="31"/>
      <c r="F120" s="133"/>
      <c r="G120" s="31"/>
      <c r="H120" s="31"/>
      <c r="I120" s="31"/>
      <c r="J120" s="149"/>
      <c r="K120" s="149"/>
    </row>
    <row r="121" spans="1:9" ht="15.75">
      <c r="A121" s="2"/>
      <c r="E121" s="134"/>
      <c r="F121" s="134"/>
      <c r="G121" s="134"/>
      <c r="H121" s="134"/>
      <c r="I121" s="134"/>
    </row>
    <row r="122" spans="1:9" ht="15.75">
      <c r="A122" s="2"/>
      <c r="E122" s="134"/>
      <c r="F122" s="134"/>
      <c r="G122" s="134"/>
      <c r="H122" s="134"/>
      <c r="I122" s="134"/>
    </row>
    <row r="123" ht="15.75">
      <c r="A123" s="2"/>
    </row>
    <row r="124" spans="1:2" ht="15.75">
      <c r="A124" s="1" t="s">
        <v>146</v>
      </c>
      <c r="B124" s="1" t="s">
        <v>147</v>
      </c>
    </row>
  </sheetData>
  <sheetProtection/>
  <mergeCells count="78">
    <mergeCell ref="B67:B68"/>
    <mergeCell ref="C67:C68"/>
    <mergeCell ref="D67:D68"/>
    <mergeCell ref="E67:E68"/>
    <mergeCell ref="H19:H20"/>
    <mergeCell ref="I19:I20"/>
    <mergeCell ref="J19:J20"/>
    <mergeCell ref="K19:K20"/>
    <mergeCell ref="C32:C33"/>
    <mergeCell ref="C35:C36"/>
    <mergeCell ref="H13:H14"/>
    <mergeCell ref="I13:I14"/>
    <mergeCell ref="J13:J14"/>
    <mergeCell ref="K13:K14"/>
    <mergeCell ref="B19:B20"/>
    <mergeCell ref="C19:C20"/>
    <mergeCell ref="D19:D20"/>
    <mergeCell ref="E19:E20"/>
    <mergeCell ref="F19:F20"/>
    <mergeCell ref="G19:G20"/>
    <mergeCell ref="B13:B14"/>
    <mergeCell ref="C13:C14"/>
    <mergeCell ref="D13:D14"/>
    <mergeCell ref="E13:E14"/>
    <mergeCell ref="F13:F14"/>
    <mergeCell ref="G13:G14"/>
    <mergeCell ref="E9:E10"/>
    <mergeCell ref="F9:F10"/>
    <mergeCell ref="G9:G10"/>
    <mergeCell ref="H9:H10"/>
    <mergeCell ref="I9:I10"/>
    <mergeCell ref="J9:K9"/>
    <mergeCell ref="A1:K1"/>
    <mergeCell ref="A3:K3"/>
    <mergeCell ref="A4:K4"/>
    <mergeCell ref="A5:K5"/>
    <mergeCell ref="A7:A10"/>
    <mergeCell ref="B7:B10"/>
    <mergeCell ref="C7:C10"/>
    <mergeCell ref="D7:K7"/>
    <mergeCell ref="D8:D10"/>
    <mergeCell ref="E8:K8"/>
    <mergeCell ref="F67:F68"/>
    <mergeCell ref="G67:G68"/>
    <mergeCell ref="H67:H68"/>
    <mergeCell ref="I67:I68"/>
    <mergeCell ref="J67:J68"/>
    <mergeCell ref="K67:K68"/>
    <mergeCell ref="H112:H113"/>
    <mergeCell ref="I112:I113"/>
    <mergeCell ref="B90:B92"/>
    <mergeCell ref="C90:C92"/>
    <mergeCell ref="D90:D92"/>
    <mergeCell ref="E90:E92"/>
    <mergeCell ref="F90:F92"/>
    <mergeCell ref="G90:G92"/>
    <mergeCell ref="H90:H92"/>
    <mergeCell ref="I90:I92"/>
    <mergeCell ref="H116:H117"/>
    <mergeCell ref="I116:I117"/>
    <mergeCell ref="J90:J92"/>
    <mergeCell ref="K90:K92"/>
    <mergeCell ref="B112:B113"/>
    <mergeCell ref="C112:C113"/>
    <mergeCell ref="D112:D113"/>
    <mergeCell ref="E112:E113"/>
    <mergeCell ref="F112:F113"/>
    <mergeCell ref="G112:G113"/>
    <mergeCell ref="J116:J117"/>
    <mergeCell ref="K116:K117"/>
    <mergeCell ref="J112:J113"/>
    <mergeCell ref="K112:K113"/>
    <mergeCell ref="B116:B117"/>
    <mergeCell ref="C116:C117"/>
    <mergeCell ref="D116:D117"/>
    <mergeCell ref="E116:E117"/>
    <mergeCell ref="F116:F117"/>
    <mergeCell ref="G116:G1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view="pageBreakPreview" zoomScale="115" zoomScaleSheetLayoutView="115" workbookViewId="0" topLeftCell="A1">
      <selection activeCell="A5" sqref="A5:C5"/>
    </sheetView>
  </sheetViews>
  <sheetFormatPr defaultColWidth="9.140625" defaultRowHeight="15"/>
  <cols>
    <col min="1" max="1" width="9.00390625" style="1" customWidth="1"/>
    <col min="2" max="2" width="64.28125" style="1" customWidth="1"/>
    <col min="3" max="3" width="26.8515625" style="1" customWidth="1"/>
  </cols>
  <sheetData>
    <row r="1" ht="15.75">
      <c r="A1" s="2"/>
    </row>
    <row r="2" spans="1:3" ht="15.75">
      <c r="A2" s="183" t="s">
        <v>27</v>
      </c>
      <c r="B2" s="183"/>
      <c r="C2" s="183"/>
    </row>
    <row r="3" spans="1:3" ht="15.75">
      <c r="A3" s="183" t="s">
        <v>28</v>
      </c>
      <c r="B3" s="183"/>
      <c r="C3" s="183"/>
    </row>
    <row r="4" spans="1:3" ht="15.75">
      <c r="A4" s="184" t="s">
        <v>209</v>
      </c>
      <c r="B4" s="184"/>
      <c r="C4" s="184"/>
    </row>
    <row r="5" spans="1:3" ht="15.75">
      <c r="A5" s="183" t="s">
        <v>29</v>
      </c>
      <c r="B5" s="183"/>
      <c r="C5" s="183"/>
    </row>
    <row r="6" ht="15.75">
      <c r="A6" s="2"/>
    </row>
    <row r="7" spans="1:3" ht="15.75">
      <c r="A7" s="24" t="s">
        <v>30</v>
      </c>
      <c r="B7" s="24" t="s">
        <v>31</v>
      </c>
      <c r="C7" s="74" t="s">
        <v>32</v>
      </c>
    </row>
    <row r="8" spans="1:3" ht="15.75">
      <c r="A8" s="24">
        <v>1</v>
      </c>
      <c r="B8" s="24">
        <v>2</v>
      </c>
      <c r="C8" s="24">
        <v>3</v>
      </c>
    </row>
    <row r="9" spans="1:3" ht="25.5" customHeight="1">
      <c r="A9" s="26"/>
      <c r="B9" s="26" t="s">
        <v>33</v>
      </c>
      <c r="C9" s="77">
        <v>6497.8</v>
      </c>
    </row>
    <row r="10" spans="1:3" ht="25.5" customHeight="1">
      <c r="A10" s="181"/>
      <c r="B10" s="29" t="s">
        <v>34</v>
      </c>
      <c r="C10" s="182">
        <v>3560.8</v>
      </c>
    </row>
    <row r="11" spans="1:3" ht="25.5" customHeight="1">
      <c r="A11" s="181"/>
      <c r="B11" s="29" t="s">
        <v>35</v>
      </c>
      <c r="C11" s="182"/>
    </row>
    <row r="12" spans="1:3" ht="25.5" customHeight="1">
      <c r="A12" s="181"/>
      <c r="B12" s="44" t="s">
        <v>36</v>
      </c>
      <c r="C12" s="182">
        <v>2452.3</v>
      </c>
    </row>
    <row r="13" spans="1:3" ht="25.5" customHeight="1">
      <c r="A13" s="181"/>
      <c r="B13" s="44" t="s">
        <v>37</v>
      </c>
      <c r="C13" s="182"/>
    </row>
    <row r="14" spans="1:3" ht="25.5" customHeight="1">
      <c r="A14" s="26"/>
      <c r="B14" s="50" t="s">
        <v>38</v>
      </c>
      <c r="C14" s="51">
        <v>1387.4</v>
      </c>
    </row>
    <row r="15" spans="1:3" ht="25.5" customHeight="1">
      <c r="A15" s="181"/>
      <c r="B15" s="44" t="s">
        <v>36</v>
      </c>
      <c r="C15" s="182">
        <v>578.1</v>
      </c>
    </row>
    <row r="16" spans="1:3" ht="25.5" customHeight="1">
      <c r="A16" s="181"/>
      <c r="B16" s="44" t="s">
        <v>37</v>
      </c>
      <c r="C16" s="182"/>
    </row>
    <row r="17" spans="1:3" ht="25.5" customHeight="1">
      <c r="A17" s="26"/>
      <c r="B17" s="26" t="s">
        <v>39</v>
      </c>
      <c r="C17" s="51">
        <v>-4261.3</v>
      </c>
    </row>
    <row r="18" spans="1:3" ht="25.5" customHeight="1">
      <c r="A18" s="181"/>
      <c r="B18" s="29" t="s">
        <v>34</v>
      </c>
      <c r="C18" s="181"/>
    </row>
    <row r="19" spans="1:3" ht="25.5" customHeight="1">
      <c r="A19" s="181"/>
      <c r="B19" s="29" t="s">
        <v>40</v>
      </c>
      <c r="C19" s="181"/>
    </row>
    <row r="20" spans="1:3" ht="25.5" customHeight="1">
      <c r="A20" s="181"/>
      <c r="B20" s="52" t="s">
        <v>36</v>
      </c>
      <c r="C20" s="181"/>
    </row>
    <row r="21" spans="1:3" ht="25.5" customHeight="1">
      <c r="A21" s="181"/>
      <c r="B21" s="52" t="s">
        <v>41</v>
      </c>
      <c r="C21" s="181"/>
    </row>
    <row r="22" spans="1:3" ht="25.5" customHeight="1">
      <c r="A22" s="26"/>
      <c r="B22" s="26"/>
      <c r="C22" s="26"/>
    </row>
    <row r="23" spans="1:3" ht="42.75" customHeight="1">
      <c r="A23" s="26"/>
      <c r="B23" s="52" t="s">
        <v>42</v>
      </c>
      <c r="C23" s="26"/>
    </row>
    <row r="24" spans="1:3" ht="25.5" customHeight="1">
      <c r="A24" s="26"/>
      <c r="B24" s="29" t="s">
        <v>43</v>
      </c>
      <c r="C24" s="26"/>
    </row>
    <row r="25" spans="1:3" ht="25.5" customHeight="1">
      <c r="A25" s="26"/>
      <c r="B25" s="29" t="s">
        <v>44</v>
      </c>
      <c r="C25" s="74">
        <v>5.7</v>
      </c>
    </row>
    <row r="26" spans="1:3" ht="25.5" customHeight="1">
      <c r="A26" s="26"/>
      <c r="B26" s="29" t="s">
        <v>45</v>
      </c>
      <c r="C26" s="26"/>
    </row>
    <row r="27" spans="1:3" ht="25.5" customHeight="1">
      <c r="A27" s="26"/>
      <c r="B27" s="26" t="s">
        <v>46</v>
      </c>
      <c r="C27" s="26"/>
    </row>
    <row r="28" spans="1:3" ht="25.5" customHeight="1">
      <c r="A28" s="181"/>
      <c r="B28" s="29" t="s">
        <v>34</v>
      </c>
      <c r="C28" s="181"/>
    </row>
    <row r="29" spans="1:3" ht="25.5" customHeight="1">
      <c r="A29" s="181"/>
      <c r="B29" s="29" t="s">
        <v>47</v>
      </c>
      <c r="C29" s="181"/>
    </row>
    <row r="30" spans="1:3" ht="25.5" customHeight="1">
      <c r="A30" s="26"/>
      <c r="B30" s="29" t="s">
        <v>48</v>
      </c>
      <c r="C30" s="26"/>
    </row>
    <row r="31" spans="1:3" ht="25.5" customHeight="1">
      <c r="A31" s="181"/>
      <c r="B31" s="44" t="s">
        <v>36</v>
      </c>
      <c r="C31" s="181"/>
    </row>
    <row r="32" spans="1:3" ht="25.5" customHeight="1">
      <c r="A32" s="181"/>
      <c r="B32" s="44" t="s">
        <v>49</v>
      </c>
      <c r="C32" s="181"/>
    </row>
    <row r="33" ht="15.75">
      <c r="A33" s="2"/>
    </row>
  </sheetData>
  <sheetProtection/>
  <mergeCells count="18">
    <mergeCell ref="A31:A32"/>
    <mergeCell ref="C31:C32"/>
    <mergeCell ref="A2:C2"/>
    <mergeCell ref="A3:C3"/>
    <mergeCell ref="A4:C4"/>
    <mergeCell ref="A5:C5"/>
    <mergeCell ref="A18:A19"/>
    <mergeCell ref="C18:C19"/>
    <mergeCell ref="A20:A21"/>
    <mergeCell ref="C20:C21"/>
    <mergeCell ref="A28:A29"/>
    <mergeCell ref="C28:C29"/>
    <mergeCell ref="A10:A11"/>
    <mergeCell ref="C10:C11"/>
    <mergeCell ref="A12:A13"/>
    <mergeCell ref="C12:C13"/>
    <mergeCell ref="A15:A16"/>
    <mergeCell ref="C15:C16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view="pageBreakPreview" zoomScale="70" zoomScaleSheetLayoutView="70" zoomScalePageLayoutView="0" workbookViewId="0" topLeftCell="A82">
      <selection activeCell="D95" sqref="D95"/>
    </sheetView>
  </sheetViews>
  <sheetFormatPr defaultColWidth="9.140625" defaultRowHeight="15"/>
  <cols>
    <col min="1" max="1" width="79.28125" style="1" customWidth="1"/>
    <col min="2" max="2" width="9.140625" style="1" customWidth="1"/>
    <col min="3" max="3" width="17.421875" style="1" customWidth="1"/>
    <col min="4" max="4" width="16.140625" style="1" customWidth="1"/>
    <col min="5" max="5" width="21.7109375" style="1" customWidth="1"/>
    <col min="6" max="6" width="15.140625" style="1" customWidth="1"/>
    <col min="7" max="7" width="14.57421875" style="1" customWidth="1"/>
    <col min="8" max="9" width="13.00390625" style="1" customWidth="1"/>
    <col min="10" max="10" width="13.28125" style="1" customWidth="1"/>
    <col min="11" max="11" width="9.140625" style="1" customWidth="1"/>
  </cols>
  <sheetData>
    <row r="1" spans="1:11" ht="15.75">
      <c r="A1" s="159" t="s">
        <v>52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ht="15.75">
      <c r="A2" s="2"/>
    </row>
    <row r="3" spans="1:11" ht="15.75">
      <c r="A3" s="183" t="s">
        <v>53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ht="15.75">
      <c r="A4" s="183" t="s">
        <v>54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</row>
    <row r="5" spans="1:11" ht="15.75">
      <c r="A5" s="183" t="s">
        <v>210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</row>
    <row r="6" spans="1:7" ht="15.75">
      <c r="A6" s="2"/>
      <c r="G6" s="46"/>
    </row>
    <row r="7" spans="1:11" ht="21.75" customHeight="1">
      <c r="A7" s="185" t="s">
        <v>31</v>
      </c>
      <c r="B7" s="185" t="s">
        <v>55</v>
      </c>
      <c r="C7" s="185" t="s">
        <v>56</v>
      </c>
      <c r="D7" s="185" t="s">
        <v>57</v>
      </c>
      <c r="E7" s="185"/>
      <c r="F7" s="185"/>
      <c r="G7" s="185"/>
      <c r="H7" s="185"/>
      <c r="I7" s="185"/>
      <c r="J7" s="185"/>
      <c r="K7" s="185"/>
    </row>
    <row r="8" spans="1:11" ht="15.75">
      <c r="A8" s="185"/>
      <c r="B8" s="185"/>
      <c r="C8" s="185"/>
      <c r="D8" s="185" t="s">
        <v>58</v>
      </c>
      <c r="E8" s="185" t="s">
        <v>36</v>
      </c>
      <c r="F8" s="185"/>
      <c r="G8" s="185"/>
      <c r="H8" s="185"/>
      <c r="I8" s="185"/>
      <c r="J8" s="185"/>
      <c r="K8" s="185"/>
    </row>
    <row r="9" spans="1:11" ht="180.75" customHeight="1">
      <c r="A9" s="185"/>
      <c r="B9" s="185"/>
      <c r="C9" s="185"/>
      <c r="D9" s="185"/>
      <c r="E9" s="185" t="s">
        <v>59</v>
      </c>
      <c r="F9" s="185" t="s">
        <v>60</v>
      </c>
      <c r="G9" s="185" t="s">
        <v>61</v>
      </c>
      <c r="H9" s="185" t="s">
        <v>62</v>
      </c>
      <c r="I9" s="185" t="s">
        <v>63</v>
      </c>
      <c r="J9" s="185" t="s">
        <v>64</v>
      </c>
      <c r="K9" s="185"/>
    </row>
    <row r="10" spans="1:11" ht="33" customHeight="1">
      <c r="A10" s="185"/>
      <c r="B10" s="185"/>
      <c r="C10" s="185"/>
      <c r="D10" s="185"/>
      <c r="E10" s="185"/>
      <c r="F10" s="185"/>
      <c r="G10" s="185"/>
      <c r="H10" s="185"/>
      <c r="I10" s="185"/>
      <c r="J10" s="24" t="s">
        <v>58</v>
      </c>
      <c r="K10" s="24" t="s">
        <v>65</v>
      </c>
    </row>
    <row r="11" spans="1:11" ht="15.75">
      <c r="A11" s="24">
        <v>1</v>
      </c>
      <c r="B11" s="24">
        <v>2</v>
      </c>
      <c r="C11" s="24">
        <v>3</v>
      </c>
      <c r="D11" s="24">
        <v>4</v>
      </c>
      <c r="E11" s="24">
        <v>5</v>
      </c>
      <c r="F11" s="25" t="s">
        <v>126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</row>
    <row r="12" spans="1:11" ht="26.25" customHeight="1">
      <c r="A12" s="43" t="s">
        <v>66</v>
      </c>
      <c r="B12" s="27">
        <v>100</v>
      </c>
      <c r="C12" s="27" t="s">
        <v>67</v>
      </c>
      <c r="D12" s="79">
        <f>D15+D18+D49+D61+D47</f>
        <v>13557266.24</v>
      </c>
      <c r="E12" s="79">
        <f>E18</f>
        <v>12308800</v>
      </c>
      <c r="F12" s="81"/>
      <c r="G12" s="84">
        <f>G49+G32+G35</f>
        <v>919861.6</v>
      </c>
      <c r="H12" s="85"/>
      <c r="I12" s="85"/>
      <c r="J12" s="84">
        <f>J15+J45+J61+J47</f>
        <v>328604.64</v>
      </c>
      <c r="K12" s="28"/>
    </row>
    <row r="13" spans="1:11" ht="15.75">
      <c r="A13" s="29" t="s">
        <v>36</v>
      </c>
      <c r="B13" s="188">
        <v>110</v>
      </c>
      <c r="C13" s="188">
        <v>120</v>
      </c>
      <c r="D13" s="189">
        <f>D15</f>
        <v>22804.64</v>
      </c>
      <c r="E13" s="186" t="s">
        <v>67</v>
      </c>
      <c r="F13" s="191"/>
      <c r="G13" s="186" t="s">
        <v>67</v>
      </c>
      <c r="H13" s="186" t="s">
        <v>67</v>
      </c>
      <c r="I13" s="186" t="s">
        <v>67</v>
      </c>
      <c r="J13" s="189">
        <f>J15</f>
        <v>22804.64</v>
      </c>
      <c r="K13" s="188" t="s">
        <v>67</v>
      </c>
    </row>
    <row r="14" spans="1:11" ht="17.25" customHeight="1">
      <c r="A14" s="43" t="s">
        <v>68</v>
      </c>
      <c r="B14" s="188"/>
      <c r="C14" s="188"/>
      <c r="D14" s="190"/>
      <c r="E14" s="186"/>
      <c r="F14" s="191"/>
      <c r="G14" s="186"/>
      <c r="H14" s="186"/>
      <c r="I14" s="186"/>
      <c r="J14" s="192"/>
      <c r="K14" s="188"/>
    </row>
    <row r="15" spans="1:11" ht="23.25" customHeight="1">
      <c r="A15" s="95" t="s">
        <v>142</v>
      </c>
      <c r="B15" s="106"/>
      <c r="C15" s="106"/>
      <c r="D15" s="80">
        <f>D16+D17</f>
        <v>22804.64</v>
      </c>
      <c r="E15" s="146"/>
      <c r="F15" s="148"/>
      <c r="G15" s="146"/>
      <c r="H15" s="146"/>
      <c r="I15" s="146"/>
      <c r="J15" s="80">
        <f>J16+J17</f>
        <v>22804.64</v>
      </c>
      <c r="K15" s="106"/>
    </row>
    <row r="16" spans="1:11" ht="15.75" customHeight="1">
      <c r="A16" s="95" t="s">
        <v>140</v>
      </c>
      <c r="B16" s="106"/>
      <c r="C16" s="106"/>
      <c r="D16" s="80">
        <f>J16</f>
        <v>4561</v>
      </c>
      <c r="E16" s="146"/>
      <c r="F16" s="148"/>
      <c r="G16" s="146"/>
      <c r="H16" s="146"/>
      <c r="I16" s="146"/>
      <c r="J16" s="80">
        <v>4561</v>
      </c>
      <c r="K16" s="106"/>
    </row>
    <row r="17" spans="1:11" ht="15.75">
      <c r="A17" s="111" t="s">
        <v>135</v>
      </c>
      <c r="B17" s="107"/>
      <c r="C17" s="106"/>
      <c r="D17" s="80">
        <f>J17</f>
        <v>18243.64</v>
      </c>
      <c r="E17" s="150"/>
      <c r="F17" s="148"/>
      <c r="G17" s="150"/>
      <c r="H17" s="150"/>
      <c r="I17" s="150"/>
      <c r="J17" s="80">
        <v>18243.64</v>
      </c>
      <c r="K17" s="107"/>
    </row>
    <row r="18" spans="1:11" ht="16.5" customHeight="1">
      <c r="A18" s="43" t="s">
        <v>69</v>
      </c>
      <c r="B18" s="27">
        <v>120</v>
      </c>
      <c r="C18" s="86">
        <v>130</v>
      </c>
      <c r="D18" s="78">
        <f>E18+J18</f>
        <v>12394000</v>
      </c>
      <c r="E18" s="78">
        <f>E19+E30+E32+E35+E31</f>
        <v>12308800</v>
      </c>
      <c r="F18" s="81"/>
      <c r="G18" s="83" t="s">
        <v>67</v>
      </c>
      <c r="H18" s="83" t="s">
        <v>67</v>
      </c>
      <c r="I18" s="85"/>
      <c r="J18" s="88">
        <f>J45</f>
        <v>85200</v>
      </c>
      <c r="K18" s="28"/>
    </row>
    <row r="19" spans="1:11" ht="18.75" customHeight="1">
      <c r="A19" s="114" t="s">
        <v>36</v>
      </c>
      <c r="B19" s="186"/>
      <c r="C19" s="186">
        <v>130</v>
      </c>
      <c r="D19" s="194">
        <f>E19</f>
        <v>8296200</v>
      </c>
      <c r="E19" s="194">
        <v>8296200</v>
      </c>
      <c r="F19" s="203"/>
      <c r="G19" s="186"/>
      <c r="H19" s="186"/>
      <c r="I19" s="186"/>
      <c r="J19" s="186"/>
      <c r="K19" s="186"/>
    </row>
    <row r="20" spans="1:11" ht="164.25" customHeight="1">
      <c r="A20" s="115" t="s">
        <v>192</v>
      </c>
      <c r="B20" s="186"/>
      <c r="C20" s="186"/>
      <c r="D20" s="194"/>
      <c r="E20" s="194"/>
      <c r="F20" s="203"/>
      <c r="G20" s="186"/>
      <c r="H20" s="186"/>
      <c r="I20" s="186"/>
      <c r="J20" s="186"/>
      <c r="K20" s="186"/>
    </row>
    <row r="21" spans="1:11" ht="18.75" customHeight="1" hidden="1">
      <c r="A21" s="116" t="s">
        <v>127</v>
      </c>
      <c r="B21" s="108"/>
      <c r="C21" s="117">
        <v>211</v>
      </c>
      <c r="D21" s="87">
        <f>E21</f>
        <v>0</v>
      </c>
      <c r="E21" s="87">
        <v>0</v>
      </c>
      <c r="F21" s="117"/>
      <c r="G21" s="108"/>
      <c r="H21" s="108"/>
      <c r="I21" s="109"/>
      <c r="J21" s="109"/>
      <c r="K21" s="109"/>
    </row>
    <row r="22" spans="1:11" ht="18.75" customHeight="1" hidden="1">
      <c r="A22" s="116" t="s">
        <v>128</v>
      </c>
      <c r="B22" s="108"/>
      <c r="C22" s="117">
        <v>212</v>
      </c>
      <c r="D22" s="87">
        <f aca="true" t="shared" si="0" ref="D22:D30">E22</f>
        <v>0</v>
      </c>
      <c r="E22" s="87">
        <v>0</v>
      </c>
      <c r="F22" s="80"/>
      <c r="G22" s="108"/>
      <c r="H22" s="108"/>
      <c r="I22" s="109"/>
      <c r="J22" s="109"/>
      <c r="K22" s="109"/>
    </row>
    <row r="23" spans="1:11" ht="18.75" customHeight="1" hidden="1">
      <c r="A23" s="116" t="s">
        <v>129</v>
      </c>
      <c r="B23" s="108"/>
      <c r="C23" s="117">
        <v>213</v>
      </c>
      <c r="D23" s="87">
        <f t="shared" si="0"/>
        <v>0</v>
      </c>
      <c r="E23" s="87">
        <v>0</v>
      </c>
      <c r="F23" s="117"/>
      <c r="G23" s="108"/>
      <c r="H23" s="108"/>
      <c r="I23" s="109"/>
      <c r="J23" s="109"/>
      <c r="K23" s="109"/>
    </row>
    <row r="24" spans="1:11" ht="18.75" customHeight="1" hidden="1">
      <c r="A24" s="116" t="s">
        <v>130</v>
      </c>
      <c r="B24" s="108"/>
      <c r="C24" s="117">
        <v>221</v>
      </c>
      <c r="D24" s="87">
        <f t="shared" si="0"/>
        <v>0</v>
      </c>
      <c r="E24" s="87">
        <v>0</v>
      </c>
      <c r="F24" s="117"/>
      <c r="G24" s="118"/>
      <c r="H24" s="108"/>
      <c r="I24" s="109"/>
      <c r="J24" s="109"/>
      <c r="K24" s="109"/>
    </row>
    <row r="25" spans="1:11" ht="18.75" customHeight="1" hidden="1">
      <c r="A25" s="116" t="s">
        <v>131</v>
      </c>
      <c r="B25" s="108"/>
      <c r="C25" s="117">
        <v>222</v>
      </c>
      <c r="D25" s="87">
        <f t="shared" si="0"/>
        <v>0</v>
      </c>
      <c r="E25" s="87">
        <v>0</v>
      </c>
      <c r="F25" s="117"/>
      <c r="G25" s="108"/>
      <c r="H25" s="108"/>
      <c r="I25" s="109"/>
      <c r="J25" s="109"/>
      <c r="K25" s="109"/>
    </row>
    <row r="26" spans="1:11" ht="18.75" customHeight="1" hidden="1">
      <c r="A26" s="116" t="s">
        <v>132</v>
      </c>
      <c r="B26" s="108"/>
      <c r="C26" s="117">
        <v>225</v>
      </c>
      <c r="D26" s="87">
        <f t="shared" si="0"/>
        <v>0</v>
      </c>
      <c r="E26" s="87">
        <v>0</v>
      </c>
      <c r="F26" s="117"/>
      <c r="G26" s="108"/>
      <c r="H26" s="108"/>
      <c r="I26" s="109"/>
      <c r="J26" s="109"/>
      <c r="K26" s="109"/>
    </row>
    <row r="27" spans="1:11" ht="18.75" customHeight="1" hidden="1">
      <c r="A27" s="116" t="s">
        <v>133</v>
      </c>
      <c r="B27" s="108"/>
      <c r="C27" s="117">
        <v>226</v>
      </c>
      <c r="D27" s="87">
        <f t="shared" si="0"/>
        <v>0</v>
      </c>
      <c r="E27" s="87">
        <v>0</v>
      </c>
      <c r="F27" s="117"/>
      <c r="G27" s="108"/>
      <c r="H27" s="108"/>
      <c r="I27" s="109"/>
      <c r="J27" s="109"/>
      <c r="K27" s="109"/>
    </row>
    <row r="28" spans="1:11" ht="18.75" customHeight="1" hidden="1">
      <c r="A28" s="116" t="s">
        <v>134</v>
      </c>
      <c r="B28" s="108"/>
      <c r="C28" s="117">
        <v>310</v>
      </c>
      <c r="D28" s="87">
        <f t="shared" si="0"/>
        <v>0</v>
      </c>
      <c r="E28" s="87">
        <v>0</v>
      </c>
      <c r="F28" s="117"/>
      <c r="G28" s="108"/>
      <c r="H28" s="108"/>
      <c r="I28" s="109"/>
      <c r="J28" s="109"/>
      <c r="K28" s="109"/>
    </row>
    <row r="29" spans="1:11" ht="18.75" customHeight="1" hidden="1">
      <c r="A29" s="116" t="s">
        <v>135</v>
      </c>
      <c r="B29" s="108"/>
      <c r="C29" s="117">
        <v>340</v>
      </c>
      <c r="D29" s="87">
        <f t="shared" si="0"/>
        <v>0</v>
      </c>
      <c r="E29" s="87">
        <v>0</v>
      </c>
      <c r="F29" s="117"/>
      <c r="G29" s="108"/>
      <c r="H29" s="108"/>
      <c r="I29" s="109"/>
      <c r="J29" s="109"/>
      <c r="K29" s="109"/>
    </row>
    <row r="30" spans="1:11" ht="149.25" customHeight="1">
      <c r="A30" s="115" t="s">
        <v>193</v>
      </c>
      <c r="B30" s="152"/>
      <c r="C30" s="89">
        <v>130</v>
      </c>
      <c r="D30" s="88">
        <f t="shared" si="0"/>
        <v>107500</v>
      </c>
      <c r="E30" s="88">
        <v>107500</v>
      </c>
      <c r="F30" s="117"/>
      <c r="G30" s="108"/>
      <c r="H30" s="108"/>
      <c r="I30" s="109"/>
      <c r="J30" s="109"/>
      <c r="K30" s="109"/>
    </row>
    <row r="31" spans="1:11" ht="165" customHeight="1">
      <c r="A31" s="115" t="s">
        <v>191</v>
      </c>
      <c r="B31" s="146"/>
      <c r="C31" s="89">
        <v>130</v>
      </c>
      <c r="D31" s="88">
        <f>E31</f>
        <v>797000</v>
      </c>
      <c r="E31" s="88">
        <v>797000</v>
      </c>
      <c r="F31" s="117"/>
      <c r="G31" s="146"/>
      <c r="H31" s="146"/>
      <c r="I31" s="150"/>
      <c r="J31" s="150"/>
      <c r="K31" s="150"/>
    </row>
    <row r="32" spans="1:11" ht="102.75" customHeight="1">
      <c r="A32" s="119" t="s">
        <v>196</v>
      </c>
      <c r="B32" s="89"/>
      <c r="C32" s="204">
        <v>130</v>
      </c>
      <c r="D32" s="88">
        <f>E32</f>
        <v>1498300</v>
      </c>
      <c r="E32" s="88">
        <v>1498300</v>
      </c>
      <c r="F32" s="90"/>
      <c r="G32" s="120"/>
      <c r="H32" s="89"/>
      <c r="I32" s="95"/>
      <c r="J32" s="95"/>
      <c r="K32" s="95"/>
    </row>
    <row r="33" spans="1:11" ht="18.75" customHeight="1" hidden="1">
      <c r="A33" s="116" t="s">
        <v>127</v>
      </c>
      <c r="B33" s="89"/>
      <c r="C33" s="204"/>
      <c r="D33" s="87">
        <f>E33+G33</f>
        <v>78700</v>
      </c>
      <c r="E33" s="87">
        <v>0</v>
      </c>
      <c r="F33" s="90"/>
      <c r="G33" s="93">
        <v>78700</v>
      </c>
      <c r="H33" s="89"/>
      <c r="I33" s="95"/>
      <c r="J33" s="95"/>
      <c r="K33" s="95"/>
    </row>
    <row r="34" spans="1:11" ht="18.75" customHeight="1" hidden="1">
      <c r="A34" s="116" t="s">
        <v>129</v>
      </c>
      <c r="B34" s="89"/>
      <c r="C34" s="121">
        <v>213</v>
      </c>
      <c r="D34" s="87">
        <f>E34+G34</f>
        <v>23800</v>
      </c>
      <c r="E34" s="87">
        <v>0</v>
      </c>
      <c r="F34" s="90"/>
      <c r="G34" s="93">
        <v>23800</v>
      </c>
      <c r="H34" s="89"/>
      <c r="I34" s="95"/>
      <c r="J34" s="95"/>
      <c r="K34" s="95"/>
    </row>
    <row r="35" spans="1:11" ht="52.5" customHeight="1">
      <c r="A35" s="122" t="s">
        <v>197</v>
      </c>
      <c r="B35" s="89"/>
      <c r="C35" s="204">
        <v>130</v>
      </c>
      <c r="D35" s="88">
        <f>E35</f>
        <v>1609800</v>
      </c>
      <c r="E35" s="88">
        <v>1609800</v>
      </c>
      <c r="F35" s="90"/>
      <c r="G35" s="120"/>
      <c r="H35" s="89"/>
      <c r="I35" s="95"/>
      <c r="J35" s="95"/>
      <c r="K35" s="95"/>
    </row>
    <row r="36" spans="1:11" ht="18.75" customHeight="1" hidden="1">
      <c r="A36" s="111" t="s">
        <v>128</v>
      </c>
      <c r="B36" s="89"/>
      <c r="C36" s="204"/>
      <c r="D36" s="87">
        <f>E36</f>
        <v>0</v>
      </c>
      <c r="E36" s="87">
        <v>0</v>
      </c>
      <c r="F36" s="90"/>
      <c r="G36" s="89"/>
      <c r="H36" s="89"/>
      <c r="I36" s="95"/>
      <c r="J36" s="95"/>
      <c r="K36" s="95"/>
    </row>
    <row r="37" spans="1:11" ht="18.75" customHeight="1" hidden="1">
      <c r="A37" s="33" t="s">
        <v>136</v>
      </c>
      <c r="B37" s="40"/>
      <c r="C37" s="40">
        <v>221</v>
      </c>
      <c r="D37" s="87">
        <f aca="true" t="shared" si="1" ref="D37:D42">E37</f>
        <v>0</v>
      </c>
      <c r="E37" s="87">
        <v>0</v>
      </c>
      <c r="F37" s="90"/>
      <c r="G37" s="89"/>
      <c r="H37" s="40"/>
      <c r="I37" s="31"/>
      <c r="J37" s="31"/>
      <c r="K37" s="31"/>
    </row>
    <row r="38" spans="1:11" ht="18.75" customHeight="1" hidden="1">
      <c r="A38" s="33" t="s">
        <v>131</v>
      </c>
      <c r="B38" s="40"/>
      <c r="C38" s="40">
        <v>222</v>
      </c>
      <c r="D38" s="87">
        <f t="shared" si="1"/>
        <v>0</v>
      </c>
      <c r="E38" s="87">
        <v>0</v>
      </c>
      <c r="F38" s="90"/>
      <c r="G38" s="89"/>
      <c r="H38" s="40"/>
      <c r="I38" s="31"/>
      <c r="J38" s="31"/>
      <c r="K38" s="31"/>
    </row>
    <row r="39" spans="1:11" ht="18.75" customHeight="1" hidden="1">
      <c r="A39" s="33" t="s">
        <v>137</v>
      </c>
      <c r="B39" s="40"/>
      <c r="C39" s="40">
        <v>223</v>
      </c>
      <c r="D39" s="87">
        <f t="shared" si="1"/>
        <v>0</v>
      </c>
      <c r="E39" s="87">
        <v>0</v>
      </c>
      <c r="F39" s="90"/>
      <c r="G39" s="93"/>
      <c r="H39" s="40"/>
      <c r="I39" s="31"/>
      <c r="J39" s="31"/>
      <c r="K39" s="31"/>
    </row>
    <row r="40" spans="1:11" ht="18.75" customHeight="1" hidden="1">
      <c r="A40" s="33" t="s">
        <v>138</v>
      </c>
      <c r="B40" s="40"/>
      <c r="C40" s="40">
        <v>225</v>
      </c>
      <c r="D40" s="87">
        <f t="shared" si="1"/>
        <v>0</v>
      </c>
      <c r="E40" s="87">
        <v>0</v>
      </c>
      <c r="F40" s="90"/>
      <c r="G40" s="93"/>
      <c r="H40" s="40"/>
      <c r="I40" s="31"/>
      <c r="J40" s="31"/>
      <c r="K40" s="31"/>
    </row>
    <row r="41" spans="1:11" ht="18.75" customHeight="1" hidden="1">
      <c r="A41" s="33" t="s">
        <v>139</v>
      </c>
      <c r="B41" s="40"/>
      <c r="C41" s="40">
        <v>226</v>
      </c>
      <c r="D41" s="87">
        <f t="shared" si="1"/>
        <v>0</v>
      </c>
      <c r="E41" s="87">
        <v>0</v>
      </c>
      <c r="F41" s="90"/>
      <c r="G41" s="89"/>
      <c r="H41" s="40"/>
      <c r="I41" s="31"/>
      <c r="J41" s="31"/>
      <c r="K41" s="31"/>
    </row>
    <row r="42" spans="1:11" ht="18.75" customHeight="1" hidden="1">
      <c r="A42" s="33" t="s">
        <v>140</v>
      </c>
      <c r="B42" s="40"/>
      <c r="C42" s="40">
        <v>290</v>
      </c>
      <c r="D42" s="87">
        <f t="shared" si="1"/>
        <v>0</v>
      </c>
      <c r="E42" s="87">
        <v>0</v>
      </c>
      <c r="F42" s="90"/>
      <c r="G42" s="89"/>
      <c r="H42" s="40"/>
      <c r="I42" s="31"/>
      <c r="J42" s="31"/>
      <c r="K42" s="31"/>
    </row>
    <row r="43" spans="1:11" ht="18.75" customHeight="1" hidden="1">
      <c r="A43" s="33" t="s">
        <v>134</v>
      </c>
      <c r="B43" s="40"/>
      <c r="C43" s="40">
        <v>310</v>
      </c>
      <c r="D43" s="87">
        <f>E43+G43</f>
        <v>23100</v>
      </c>
      <c r="E43" s="87">
        <v>0</v>
      </c>
      <c r="F43" s="90"/>
      <c r="G43" s="93">
        <v>23100</v>
      </c>
      <c r="H43" s="89"/>
      <c r="I43" s="31"/>
      <c r="J43" s="31"/>
      <c r="K43" s="31"/>
    </row>
    <row r="44" spans="1:11" ht="18.75" customHeight="1" hidden="1">
      <c r="A44" s="33" t="s">
        <v>135</v>
      </c>
      <c r="B44" s="40"/>
      <c r="C44" s="40">
        <v>340</v>
      </c>
      <c r="D44" s="87">
        <f>E44+G44</f>
        <v>97200</v>
      </c>
      <c r="E44" s="87">
        <v>0</v>
      </c>
      <c r="F44" s="90"/>
      <c r="G44" s="93">
        <v>97200</v>
      </c>
      <c r="H44" s="89"/>
      <c r="I44" s="31"/>
      <c r="J44" s="31"/>
      <c r="K44" s="31"/>
    </row>
    <row r="45" spans="1:11" ht="39" customHeight="1">
      <c r="A45" s="110" t="s">
        <v>198</v>
      </c>
      <c r="B45" s="40"/>
      <c r="C45" s="91"/>
      <c r="D45" s="88">
        <f>J45</f>
        <v>85200</v>
      </c>
      <c r="E45" s="88"/>
      <c r="F45" s="90"/>
      <c r="G45" s="89"/>
      <c r="H45" s="89"/>
      <c r="I45" s="31"/>
      <c r="J45" s="132">
        <v>85200</v>
      </c>
      <c r="K45" s="31"/>
    </row>
    <row r="46" spans="1:11" ht="30.75" customHeight="1" hidden="1">
      <c r="A46" s="33" t="s">
        <v>135</v>
      </c>
      <c r="B46" s="40"/>
      <c r="C46" s="91"/>
      <c r="D46" s="87">
        <v>75200</v>
      </c>
      <c r="E46" s="87"/>
      <c r="F46" s="90"/>
      <c r="G46" s="89"/>
      <c r="H46" s="40"/>
      <c r="I46" s="31"/>
      <c r="J46" s="87">
        <f>D46</f>
        <v>75200</v>
      </c>
      <c r="K46" s="31"/>
    </row>
    <row r="47" spans="1:11" ht="21.75" customHeight="1">
      <c r="A47" s="94" t="s">
        <v>70</v>
      </c>
      <c r="B47" s="40">
        <v>130</v>
      </c>
      <c r="C47" s="31"/>
      <c r="D47" s="140">
        <f>J47</f>
        <v>0</v>
      </c>
      <c r="E47" s="89" t="s">
        <v>67</v>
      </c>
      <c r="F47" s="90"/>
      <c r="G47" s="89" t="s">
        <v>67</v>
      </c>
      <c r="H47" s="40" t="s">
        <v>67</v>
      </c>
      <c r="I47" s="40" t="s">
        <v>67</v>
      </c>
      <c r="J47" s="141">
        <v>0</v>
      </c>
      <c r="K47" s="40" t="s">
        <v>67</v>
      </c>
    </row>
    <row r="48" spans="1:11" ht="38.25" customHeight="1">
      <c r="A48" s="94" t="s">
        <v>71</v>
      </c>
      <c r="B48" s="40">
        <v>140</v>
      </c>
      <c r="C48" s="31"/>
      <c r="D48" s="95"/>
      <c r="E48" s="89" t="s">
        <v>67</v>
      </c>
      <c r="F48" s="90"/>
      <c r="G48" s="89" t="s">
        <v>67</v>
      </c>
      <c r="H48" s="40" t="s">
        <v>67</v>
      </c>
      <c r="I48" s="40" t="s">
        <v>67</v>
      </c>
      <c r="J48" s="31"/>
      <c r="K48" s="40" t="s">
        <v>67</v>
      </c>
    </row>
    <row r="49" spans="1:11" ht="23.25" customHeight="1">
      <c r="A49" s="94" t="s">
        <v>72</v>
      </c>
      <c r="B49" s="40">
        <v>150</v>
      </c>
      <c r="C49" s="40">
        <v>180</v>
      </c>
      <c r="D49" s="88">
        <f>D50+D51+D52+D53+D54+D55+D56+D57+D58+D59+D60</f>
        <v>919861.6</v>
      </c>
      <c r="E49" s="89" t="s">
        <v>67</v>
      </c>
      <c r="F49" s="90"/>
      <c r="G49" s="88">
        <f>G50+G51+G52+G53+G54+G55+G56+G57+G58+G59+G60</f>
        <v>919861.6</v>
      </c>
      <c r="H49" s="31"/>
      <c r="I49" s="40" t="s">
        <v>67</v>
      </c>
      <c r="J49" s="40" t="s">
        <v>67</v>
      </c>
      <c r="K49" s="40" t="s">
        <v>67</v>
      </c>
    </row>
    <row r="50" spans="1:11" ht="37.5" customHeight="1">
      <c r="A50" s="123" t="s">
        <v>199</v>
      </c>
      <c r="B50" s="89"/>
      <c r="C50" s="103">
        <v>180</v>
      </c>
      <c r="D50" s="87">
        <f>G50</f>
        <v>168200</v>
      </c>
      <c r="E50" s="87"/>
      <c r="F50" s="97"/>
      <c r="G50" s="87">
        <v>168200</v>
      </c>
      <c r="H50" s="31"/>
      <c r="I50" s="40"/>
      <c r="J50" s="40"/>
      <c r="K50" s="40"/>
    </row>
    <row r="51" spans="1:11" ht="51.75" customHeight="1">
      <c r="A51" s="123" t="s">
        <v>200</v>
      </c>
      <c r="B51" s="89"/>
      <c r="C51" s="103">
        <v>180</v>
      </c>
      <c r="D51" s="87">
        <f>G51</f>
        <v>160200</v>
      </c>
      <c r="E51" s="87"/>
      <c r="F51" s="97"/>
      <c r="G51" s="87">
        <v>160200</v>
      </c>
      <c r="H51" s="143"/>
      <c r="I51" s="40"/>
      <c r="J51" s="40"/>
      <c r="K51" s="40"/>
    </row>
    <row r="52" spans="1:11" ht="36.75" customHeight="1">
      <c r="A52" s="123" t="s">
        <v>201</v>
      </c>
      <c r="B52" s="89"/>
      <c r="C52" s="103">
        <v>180</v>
      </c>
      <c r="D52" s="87">
        <f>G52</f>
        <v>168100</v>
      </c>
      <c r="E52" s="87"/>
      <c r="F52" s="97"/>
      <c r="G52" s="87">
        <v>168100</v>
      </c>
      <c r="H52" s="143"/>
      <c r="I52" s="40"/>
      <c r="J52" s="40"/>
      <c r="K52" s="40"/>
    </row>
    <row r="53" spans="1:11" ht="51.75" customHeight="1">
      <c r="A53" s="123" t="s">
        <v>202</v>
      </c>
      <c r="B53" s="89"/>
      <c r="C53" s="103">
        <v>180</v>
      </c>
      <c r="D53" s="87">
        <f>G53</f>
        <v>375700</v>
      </c>
      <c r="E53" s="87"/>
      <c r="F53" s="97"/>
      <c r="G53" s="87">
        <v>375700</v>
      </c>
      <c r="H53" s="143"/>
      <c r="I53" s="40"/>
      <c r="J53" s="40"/>
      <c r="K53" s="40"/>
    </row>
    <row r="54" spans="1:11" ht="36.75" customHeight="1">
      <c r="A54" s="124" t="s">
        <v>203</v>
      </c>
      <c r="B54" s="103"/>
      <c r="C54" s="103">
        <v>180</v>
      </c>
      <c r="D54" s="87">
        <f aca="true" t="shared" si="2" ref="D54:D60">G54</f>
        <v>43856</v>
      </c>
      <c r="E54" s="87"/>
      <c r="F54" s="125"/>
      <c r="G54" s="87">
        <v>43856</v>
      </c>
      <c r="H54" s="31"/>
      <c r="I54" s="40"/>
      <c r="J54" s="40"/>
      <c r="K54" s="40"/>
    </row>
    <row r="55" spans="1:11" ht="82.5" customHeight="1">
      <c r="A55" s="126" t="s">
        <v>204</v>
      </c>
      <c r="B55" s="89"/>
      <c r="C55" s="103">
        <v>180</v>
      </c>
      <c r="D55" s="87">
        <f t="shared" si="2"/>
        <v>2405.6</v>
      </c>
      <c r="E55" s="87"/>
      <c r="F55" s="97"/>
      <c r="G55" s="87">
        <v>2405.6</v>
      </c>
      <c r="H55" s="31"/>
      <c r="I55" s="40"/>
      <c r="J55" s="40"/>
      <c r="K55" s="40"/>
    </row>
    <row r="56" spans="1:11" ht="51.75" customHeight="1">
      <c r="A56" s="104" t="s">
        <v>205</v>
      </c>
      <c r="B56" s="89"/>
      <c r="C56" s="103">
        <v>180</v>
      </c>
      <c r="D56" s="87">
        <f t="shared" si="2"/>
        <v>1400</v>
      </c>
      <c r="E56" s="87"/>
      <c r="F56" s="97"/>
      <c r="G56" s="87">
        <v>1400</v>
      </c>
      <c r="H56" s="31"/>
      <c r="I56" s="40"/>
      <c r="J56" s="40"/>
      <c r="K56" s="40"/>
    </row>
    <row r="57" spans="1:11" ht="36" customHeight="1" hidden="1">
      <c r="A57" s="127" t="s">
        <v>173</v>
      </c>
      <c r="B57" s="89"/>
      <c r="C57" s="103">
        <v>180</v>
      </c>
      <c r="D57" s="87">
        <f t="shared" si="2"/>
        <v>0</v>
      </c>
      <c r="E57" s="87"/>
      <c r="F57" s="97"/>
      <c r="G57" s="87"/>
      <c r="H57" s="31"/>
      <c r="I57" s="40"/>
      <c r="J57" s="40"/>
      <c r="K57" s="40"/>
    </row>
    <row r="58" spans="1:11" ht="37.5" customHeight="1" hidden="1">
      <c r="A58" s="127" t="s">
        <v>174</v>
      </c>
      <c r="B58" s="89"/>
      <c r="C58" s="103">
        <v>180</v>
      </c>
      <c r="D58" s="87">
        <f t="shared" si="2"/>
        <v>0</v>
      </c>
      <c r="E58" s="87"/>
      <c r="F58" s="97"/>
      <c r="G58" s="87"/>
      <c r="H58" s="31"/>
      <c r="I58" s="40"/>
      <c r="J58" s="40"/>
      <c r="K58" s="40"/>
    </row>
    <row r="59" spans="1:11" ht="36" customHeight="1" hidden="1">
      <c r="A59" s="123" t="s">
        <v>175</v>
      </c>
      <c r="B59" s="89"/>
      <c r="C59" s="103">
        <v>180</v>
      </c>
      <c r="D59" s="87">
        <f t="shared" si="2"/>
        <v>0</v>
      </c>
      <c r="E59" s="87"/>
      <c r="F59" s="97"/>
      <c r="G59" s="87"/>
      <c r="H59" s="31"/>
      <c r="I59" s="40"/>
      <c r="J59" s="40"/>
      <c r="K59" s="40"/>
    </row>
    <row r="60" spans="1:11" ht="33.75" customHeight="1" hidden="1">
      <c r="A60" s="154" t="s">
        <v>206</v>
      </c>
      <c r="B60" s="89"/>
      <c r="C60" s="103">
        <v>180</v>
      </c>
      <c r="D60" s="87">
        <f t="shared" si="2"/>
        <v>0</v>
      </c>
      <c r="E60" s="87"/>
      <c r="F60" s="97"/>
      <c r="G60" s="153">
        <v>0</v>
      </c>
      <c r="H60" s="31"/>
      <c r="I60" s="40"/>
      <c r="J60" s="40"/>
      <c r="K60" s="40"/>
    </row>
    <row r="61" spans="1:11" ht="15.75">
      <c r="A61" s="98" t="s">
        <v>73</v>
      </c>
      <c r="B61" s="40">
        <v>160</v>
      </c>
      <c r="C61" s="96"/>
      <c r="D61" s="88">
        <f>D62</f>
        <v>220600</v>
      </c>
      <c r="E61" s="89" t="s">
        <v>67</v>
      </c>
      <c r="F61" s="90"/>
      <c r="G61" s="89" t="s">
        <v>67</v>
      </c>
      <c r="H61" s="40" t="s">
        <v>67</v>
      </c>
      <c r="I61" s="40" t="s">
        <v>67</v>
      </c>
      <c r="J61" s="88">
        <f>D61</f>
        <v>220600</v>
      </c>
      <c r="K61" s="31"/>
    </row>
    <row r="62" spans="1:11" ht="50.25" customHeight="1">
      <c r="A62" s="41" t="s">
        <v>143</v>
      </c>
      <c r="B62" s="40"/>
      <c r="C62" s="96"/>
      <c r="D62" s="87">
        <f>J62</f>
        <v>220600</v>
      </c>
      <c r="E62" s="89"/>
      <c r="F62" s="90"/>
      <c r="G62" s="89"/>
      <c r="H62" s="40"/>
      <c r="I62" s="40"/>
      <c r="J62" s="87">
        <v>220600</v>
      </c>
      <c r="K62" s="31"/>
    </row>
    <row r="63" spans="1:11" ht="15.75">
      <c r="A63" s="98" t="s">
        <v>74</v>
      </c>
      <c r="B63" s="40">
        <v>180</v>
      </c>
      <c r="C63" s="40" t="s">
        <v>67</v>
      </c>
      <c r="D63" s="95"/>
      <c r="E63" s="89" t="s">
        <v>67</v>
      </c>
      <c r="F63" s="90"/>
      <c r="G63" s="89" t="s">
        <v>67</v>
      </c>
      <c r="H63" s="40" t="s">
        <v>67</v>
      </c>
      <c r="I63" s="40" t="s">
        <v>67</v>
      </c>
      <c r="J63" s="31"/>
      <c r="K63" s="40" t="s">
        <v>67</v>
      </c>
    </row>
    <row r="64" spans="1:11" ht="15.75">
      <c r="A64" s="98"/>
      <c r="B64" s="31"/>
      <c r="C64" s="31"/>
      <c r="D64" s="95"/>
      <c r="E64" s="95"/>
      <c r="F64" s="90"/>
      <c r="G64" s="95"/>
      <c r="H64" s="31"/>
      <c r="I64" s="31"/>
      <c r="J64" s="31"/>
      <c r="K64" s="31"/>
    </row>
    <row r="65" spans="1:11" ht="22.5" customHeight="1">
      <c r="A65" s="94" t="s">
        <v>75</v>
      </c>
      <c r="B65" s="40">
        <v>200</v>
      </c>
      <c r="C65" s="40" t="s">
        <v>67</v>
      </c>
      <c r="D65" s="88">
        <f>D66+D85+D95+D94</f>
        <v>13557266.239999998</v>
      </c>
      <c r="E65" s="88">
        <f>E67+E81+E83+E85+E95+E94</f>
        <v>12308799.999999998</v>
      </c>
      <c r="F65" s="90"/>
      <c r="G65" s="88">
        <f>G95+G67+G85</f>
        <v>919861.6</v>
      </c>
      <c r="H65" s="31"/>
      <c r="I65" s="31"/>
      <c r="J65" s="99">
        <f>J85+J95+J94</f>
        <v>328604.64</v>
      </c>
      <c r="K65" s="31"/>
    </row>
    <row r="66" spans="1:11" ht="18.75" customHeight="1">
      <c r="A66" s="98" t="s">
        <v>76</v>
      </c>
      <c r="B66" s="40">
        <v>210</v>
      </c>
      <c r="C66" s="31"/>
      <c r="D66" s="88">
        <f>D67+D81+D83</f>
        <v>10533478.999999998</v>
      </c>
      <c r="E66" s="88">
        <f>E67+E81+E83</f>
        <v>10197178.999999998</v>
      </c>
      <c r="F66" s="90"/>
      <c r="G66" s="131">
        <f>G67</f>
        <v>336300</v>
      </c>
      <c r="H66" s="31"/>
      <c r="I66" s="31"/>
      <c r="J66" s="31"/>
      <c r="K66" s="31"/>
    </row>
    <row r="67" spans="1:11" ht="15.75">
      <c r="A67" s="100" t="s">
        <v>34</v>
      </c>
      <c r="B67" s="193">
        <v>211</v>
      </c>
      <c r="C67" s="187"/>
      <c r="D67" s="194">
        <f>D69+D70+D72+D73+D74+D75+D77+D78+D79+D80+D71+D76</f>
        <v>10524878.999999998</v>
      </c>
      <c r="E67" s="195">
        <f>E69+E70+E72+E75+E77+E78+E71+E76</f>
        <v>10188578.999999998</v>
      </c>
      <c r="F67" s="197"/>
      <c r="G67" s="198">
        <f>G73+G74+G79+G80</f>
        <v>336300</v>
      </c>
      <c r="H67" s="187"/>
      <c r="I67" s="187"/>
      <c r="J67" s="187"/>
      <c r="K67" s="187"/>
    </row>
    <row r="68" spans="1:11" ht="19.5" customHeight="1">
      <c r="A68" s="100" t="s">
        <v>77</v>
      </c>
      <c r="B68" s="193"/>
      <c r="C68" s="187"/>
      <c r="D68" s="194"/>
      <c r="E68" s="196"/>
      <c r="F68" s="197"/>
      <c r="G68" s="199"/>
      <c r="H68" s="187"/>
      <c r="I68" s="187"/>
      <c r="J68" s="187"/>
      <c r="K68" s="187"/>
    </row>
    <row r="69" spans="1:11" ht="19.5" customHeight="1">
      <c r="A69" s="100" t="s">
        <v>179</v>
      </c>
      <c r="B69" s="40"/>
      <c r="C69" s="96">
        <v>111</v>
      </c>
      <c r="D69" s="87">
        <f>E69</f>
        <v>6030721.97</v>
      </c>
      <c r="E69" s="87">
        <v>6030721.97</v>
      </c>
      <c r="F69" s="90"/>
      <c r="G69" s="129"/>
      <c r="H69" s="31"/>
      <c r="I69" s="31"/>
      <c r="J69" s="31"/>
      <c r="K69" s="31"/>
    </row>
    <row r="70" spans="1:11" ht="22.5" customHeight="1">
      <c r="A70" s="100" t="s">
        <v>195</v>
      </c>
      <c r="B70" s="40"/>
      <c r="C70" s="40">
        <v>111</v>
      </c>
      <c r="D70" s="87">
        <f>E70</f>
        <v>80936.25</v>
      </c>
      <c r="E70" s="87">
        <v>80936.25</v>
      </c>
      <c r="F70" s="97"/>
      <c r="G70" s="95"/>
      <c r="H70" s="31"/>
      <c r="I70" s="31"/>
      <c r="J70" s="31"/>
      <c r="K70" s="31"/>
    </row>
    <row r="71" spans="1:11" ht="22.5" customHeight="1">
      <c r="A71" s="100" t="s">
        <v>178</v>
      </c>
      <c r="B71" s="40"/>
      <c r="C71" s="40">
        <v>111</v>
      </c>
      <c r="D71" s="87">
        <f>E71</f>
        <v>562903.23</v>
      </c>
      <c r="E71" s="87">
        <v>562903.23</v>
      </c>
      <c r="F71" s="97"/>
      <c r="G71" s="95"/>
      <c r="H71" s="31"/>
      <c r="I71" s="31"/>
      <c r="J71" s="31"/>
      <c r="K71" s="31"/>
    </row>
    <row r="72" spans="1:11" ht="22.5" customHeight="1">
      <c r="A72" s="100" t="s">
        <v>145</v>
      </c>
      <c r="B72" s="40"/>
      <c r="C72" s="40">
        <v>111</v>
      </c>
      <c r="D72" s="87">
        <f>E72+G72</f>
        <v>1150768.05</v>
      </c>
      <c r="E72" s="87">
        <v>1150768.05</v>
      </c>
      <c r="F72" s="97"/>
      <c r="G72" s="95"/>
      <c r="H72" s="31"/>
      <c r="I72" s="31"/>
      <c r="J72" s="31"/>
      <c r="K72" s="31"/>
    </row>
    <row r="73" spans="1:11" ht="22.5" customHeight="1">
      <c r="A73" s="100" t="s">
        <v>187</v>
      </c>
      <c r="B73" s="40"/>
      <c r="C73" s="40">
        <v>111</v>
      </c>
      <c r="D73" s="87">
        <f>E73+G73</f>
        <v>129185.87</v>
      </c>
      <c r="E73" s="87"/>
      <c r="F73" s="90"/>
      <c r="G73" s="101">
        <v>129185.87</v>
      </c>
      <c r="H73" s="31"/>
      <c r="I73" s="31"/>
      <c r="J73" s="31"/>
      <c r="K73" s="31"/>
    </row>
    <row r="74" spans="1:11" ht="22.5" customHeight="1">
      <c r="A74" s="100" t="s">
        <v>190</v>
      </c>
      <c r="B74" s="40"/>
      <c r="C74" s="40">
        <v>111</v>
      </c>
      <c r="D74" s="87">
        <f>E74+G74</f>
        <v>129109.06</v>
      </c>
      <c r="E74" s="87"/>
      <c r="F74" s="90"/>
      <c r="G74" s="101">
        <v>129109.06</v>
      </c>
      <c r="H74" s="31"/>
      <c r="I74" s="31"/>
      <c r="J74" s="31"/>
      <c r="K74" s="31"/>
    </row>
    <row r="75" spans="1:11" ht="22.5" customHeight="1">
      <c r="A75" s="100" t="s">
        <v>177</v>
      </c>
      <c r="B75" s="40"/>
      <c r="C75" s="40">
        <v>119</v>
      </c>
      <c r="D75" s="87">
        <f>E75</f>
        <v>1821278.03</v>
      </c>
      <c r="E75" s="87">
        <v>1821278.03</v>
      </c>
      <c r="F75" s="90"/>
      <c r="G75" s="101"/>
      <c r="H75" s="31"/>
      <c r="I75" s="31"/>
      <c r="J75" s="31"/>
      <c r="K75" s="31"/>
    </row>
    <row r="76" spans="1:11" ht="22.5" customHeight="1">
      <c r="A76" s="100" t="s">
        <v>195</v>
      </c>
      <c r="B76" s="40"/>
      <c r="C76" s="40">
        <v>119</v>
      </c>
      <c r="D76" s="87">
        <f>E76</f>
        <v>24442.75</v>
      </c>
      <c r="E76" s="87">
        <v>24442.75</v>
      </c>
      <c r="F76" s="90"/>
      <c r="G76" s="101"/>
      <c r="H76" s="31"/>
      <c r="I76" s="31"/>
      <c r="J76" s="31"/>
      <c r="K76" s="31"/>
    </row>
    <row r="77" spans="1:11" ht="22.5" customHeight="1">
      <c r="A77" s="100" t="s">
        <v>178</v>
      </c>
      <c r="B77" s="40"/>
      <c r="C77" s="40">
        <v>119</v>
      </c>
      <c r="D77" s="87">
        <f>E77</f>
        <v>169996.77</v>
      </c>
      <c r="E77" s="87">
        <v>169996.77</v>
      </c>
      <c r="F77" s="97"/>
      <c r="G77" s="95"/>
      <c r="H77" s="31"/>
      <c r="I77" s="31"/>
      <c r="J77" s="31"/>
      <c r="K77" s="31"/>
    </row>
    <row r="78" spans="1:11" ht="22.5" customHeight="1">
      <c r="A78" s="100" t="s">
        <v>145</v>
      </c>
      <c r="B78" s="40"/>
      <c r="C78" s="40">
        <v>119</v>
      </c>
      <c r="D78" s="87">
        <f>E78+G78</f>
        <v>347531.95</v>
      </c>
      <c r="E78" s="87">
        <v>347531.95</v>
      </c>
      <c r="F78" s="97"/>
      <c r="G78" s="95"/>
      <c r="H78" s="31"/>
      <c r="I78" s="31"/>
      <c r="J78" s="31"/>
      <c r="K78" s="31"/>
    </row>
    <row r="79" spans="1:11" ht="22.5" customHeight="1">
      <c r="A79" s="98" t="s">
        <v>188</v>
      </c>
      <c r="B79" s="31"/>
      <c r="C79" s="40">
        <v>119</v>
      </c>
      <c r="D79" s="87">
        <f>E79+G79</f>
        <v>39014.13</v>
      </c>
      <c r="E79" s="87"/>
      <c r="F79" s="90"/>
      <c r="G79" s="101">
        <v>39014.13</v>
      </c>
      <c r="H79" s="31"/>
      <c r="I79" s="31"/>
      <c r="J79" s="31"/>
      <c r="K79" s="31"/>
    </row>
    <row r="80" spans="1:11" ht="22.5" customHeight="1">
      <c r="A80" s="98" t="s">
        <v>189</v>
      </c>
      <c r="B80" s="31"/>
      <c r="C80" s="40">
        <v>119</v>
      </c>
      <c r="D80" s="87">
        <f>E80+G80</f>
        <v>38990.94</v>
      </c>
      <c r="E80" s="87"/>
      <c r="F80" s="90"/>
      <c r="G80" s="101">
        <v>38990.94</v>
      </c>
      <c r="H80" s="31"/>
      <c r="I80" s="31"/>
      <c r="J80" s="31"/>
      <c r="K80" s="31"/>
    </row>
    <row r="81" spans="1:11" ht="22.5" customHeight="1">
      <c r="A81" s="98" t="s">
        <v>148</v>
      </c>
      <c r="B81" s="31"/>
      <c r="C81" s="40"/>
      <c r="D81" s="88">
        <f>D82</f>
        <v>8000</v>
      </c>
      <c r="E81" s="88">
        <f>D81</f>
        <v>8000</v>
      </c>
      <c r="F81" s="90"/>
      <c r="G81" s="95"/>
      <c r="H81" s="31"/>
      <c r="I81" s="31"/>
      <c r="J81" s="31"/>
      <c r="K81" s="31"/>
    </row>
    <row r="82" spans="1:11" ht="22.5" customHeight="1">
      <c r="A82" s="98" t="s">
        <v>144</v>
      </c>
      <c r="B82" s="31"/>
      <c r="C82" s="40">
        <v>112</v>
      </c>
      <c r="D82" s="87">
        <f>E82</f>
        <v>8000</v>
      </c>
      <c r="E82" s="87">
        <v>8000</v>
      </c>
      <c r="F82" s="90"/>
      <c r="G82" s="95"/>
      <c r="H82" s="31"/>
      <c r="I82" s="31"/>
      <c r="J82" s="31"/>
      <c r="K82" s="31"/>
    </row>
    <row r="83" spans="1:11" ht="18" customHeight="1">
      <c r="A83" s="98" t="s">
        <v>78</v>
      </c>
      <c r="B83" s="40">
        <v>220</v>
      </c>
      <c r="C83" s="31"/>
      <c r="D83" s="112">
        <f>E83</f>
        <v>600</v>
      </c>
      <c r="E83" s="112">
        <v>600</v>
      </c>
      <c r="F83" s="90"/>
      <c r="G83" s="95"/>
      <c r="H83" s="31"/>
      <c r="I83" s="31"/>
      <c r="J83" s="31"/>
      <c r="K83" s="31"/>
    </row>
    <row r="84" spans="1:11" ht="18.75" customHeight="1">
      <c r="A84" s="102"/>
      <c r="B84" s="31"/>
      <c r="C84" s="31"/>
      <c r="D84" s="95"/>
      <c r="E84" s="95"/>
      <c r="F84" s="90"/>
      <c r="G84" s="138"/>
      <c r="H84" s="31"/>
      <c r="I84" s="31"/>
      <c r="J84" s="31"/>
      <c r="K84" s="31"/>
    </row>
    <row r="85" spans="1:11" ht="18" customHeight="1">
      <c r="A85" s="104" t="s">
        <v>165</v>
      </c>
      <c r="B85" s="89">
        <v>230</v>
      </c>
      <c r="C85" s="95"/>
      <c r="D85" s="88">
        <f>J85+E85+G85</f>
        <v>87761</v>
      </c>
      <c r="E85" s="88">
        <f>E87+E88</f>
        <v>80600</v>
      </c>
      <c r="F85" s="90"/>
      <c r="G85" s="139">
        <f>G88</f>
        <v>2600</v>
      </c>
      <c r="H85" s="95"/>
      <c r="I85" s="95"/>
      <c r="J85" s="88">
        <f>J89</f>
        <v>4561</v>
      </c>
      <c r="K85" s="95"/>
    </row>
    <row r="86" spans="1:11" ht="15.75" customHeight="1">
      <c r="A86" s="128" t="s">
        <v>34</v>
      </c>
      <c r="B86" s="95"/>
      <c r="C86" s="95"/>
      <c r="D86" s="87"/>
      <c r="E86" s="87"/>
      <c r="F86" s="90"/>
      <c r="G86" s="95"/>
      <c r="H86" s="95"/>
      <c r="I86" s="95"/>
      <c r="J86" s="103"/>
      <c r="K86" s="95"/>
    </row>
    <row r="87" spans="1:11" ht="15.75" customHeight="1">
      <c r="A87" s="128" t="s">
        <v>145</v>
      </c>
      <c r="B87" s="95"/>
      <c r="C87" s="103">
        <v>851</v>
      </c>
      <c r="D87" s="87">
        <f>E87+G87+J87</f>
        <v>80600</v>
      </c>
      <c r="E87" s="87">
        <v>80600</v>
      </c>
      <c r="F87" s="90"/>
      <c r="G87" s="95"/>
      <c r="H87" s="95"/>
      <c r="I87" s="95"/>
      <c r="J87" s="103"/>
      <c r="K87" s="95"/>
    </row>
    <row r="88" spans="1:11" ht="15.75" customHeight="1">
      <c r="A88" s="128" t="s">
        <v>145</v>
      </c>
      <c r="B88" s="95"/>
      <c r="C88" s="103">
        <v>852</v>
      </c>
      <c r="D88" s="87">
        <f>E88+G88+J88</f>
        <v>2600</v>
      </c>
      <c r="E88" s="87">
        <v>0</v>
      </c>
      <c r="F88" s="90"/>
      <c r="G88" s="113">
        <v>2600</v>
      </c>
      <c r="H88" s="95"/>
      <c r="I88" s="95"/>
      <c r="J88" s="103"/>
      <c r="K88" s="95"/>
    </row>
    <row r="89" spans="1:11" ht="15.75" customHeight="1">
      <c r="A89" s="128" t="s">
        <v>153</v>
      </c>
      <c r="B89" s="95"/>
      <c r="C89" s="103">
        <v>852</v>
      </c>
      <c r="D89" s="87">
        <f>E89+G89+J89</f>
        <v>4561</v>
      </c>
      <c r="E89" s="87">
        <v>0</v>
      </c>
      <c r="F89" s="90"/>
      <c r="G89" s="95"/>
      <c r="H89" s="95"/>
      <c r="I89" s="95"/>
      <c r="J89" s="87">
        <v>4561</v>
      </c>
      <c r="K89" s="95"/>
    </row>
    <row r="90" spans="1:11" ht="15.75">
      <c r="A90" s="98" t="s">
        <v>80</v>
      </c>
      <c r="B90" s="193">
        <v>240</v>
      </c>
      <c r="C90" s="187"/>
      <c r="D90" s="200"/>
      <c r="E90" s="200"/>
      <c r="F90" s="197"/>
      <c r="G90" s="200"/>
      <c r="H90" s="187"/>
      <c r="I90" s="187"/>
      <c r="J90" s="187"/>
      <c r="K90" s="187"/>
    </row>
    <row r="91" spans="1:11" ht="15.75">
      <c r="A91" s="98" t="s">
        <v>81</v>
      </c>
      <c r="B91" s="193"/>
      <c r="C91" s="187"/>
      <c r="D91" s="200"/>
      <c r="E91" s="200"/>
      <c r="F91" s="197"/>
      <c r="G91" s="200"/>
      <c r="H91" s="187"/>
      <c r="I91" s="187"/>
      <c r="J91" s="187"/>
      <c r="K91" s="187"/>
    </row>
    <row r="92" spans="1:11" ht="15.75">
      <c r="A92" s="98" t="s">
        <v>82</v>
      </c>
      <c r="B92" s="193"/>
      <c r="C92" s="187"/>
      <c r="D92" s="200"/>
      <c r="E92" s="200"/>
      <c r="F92" s="197"/>
      <c r="G92" s="200"/>
      <c r="H92" s="187"/>
      <c r="I92" s="187"/>
      <c r="J92" s="187"/>
      <c r="K92" s="187"/>
    </row>
    <row r="93" spans="1:11" ht="15.75">
      <c r="A93" s="98"/>
      <c r="B93" s="31"/>
      <c r="C93" s="31"/>
      <c r="D93" s="95"/>
      <c r="E93" s="95"/>
      <c r="F93" s="90"/>
      <c r="G93" s="95"/>
      <c r="H93" s="31"/>
      <c r="I93" s="31"/>
      <c r="J93" s="31"/>
      <c r="K93" s="31"/>
    </row>
    <row r="94" spans="1:11" ht="33.75" customHeight="1">
      <c r="A94" s="98" t="s">
        <v>83</v>
      </c>
      <c r="B94" s="40">
        <v>250</v>
      </c>
      <c r="C94" s="31"/>
      <c r="D94" s="88">
        <f>E94+J94</f>
        <v>0</v>
      </c>
      <c r="E94" s="87">
        <v>0</v>
      </c>
      <c r="F94" s="90"/>
      <c r="G94" s="103">
        <v>0</v>
      </c>
      <c r="H94" s="31"/>
      <c r="I94" s="31"/>
      <c r="J94" s="142"/>
      <c r="K94" s="31"/>
    </row>
    <row r="95" spans="1:11" ht="24" customHeight="1">
      <c r="A95" s="104" t="s">
        <v>84</v>
      </c>
      <c r="B95" s="89">
        <v>260</v>
      </c>
      <c r="C95" s="89" t="s">
        <v>67</v>
      </c>
      <c r="D95" s="88">
        <f>D96+D98+D99+D100+D101+D102+D103+D104+D105+D106+D107+D108+D109+D110+D97</f>
        <v>2936026.24</v>
      </c>
      <c r="E95" s="88">
        <f>E96+E98+E99+E100+E101+E102+E103+E104+E105+E106+E107+E108+E109+E97</f>
        <v>2031021</v>
      </c>
      <c r="F95" s="90"/>
      <c r="G95" s="88">
        <f>G96+G99+G100+G101+G102+G103+G104+G105+G106+G107+G108+G109+G110</f>
        <v>580961.6</v>
      </c>
      <c r="H95" s="95"/>
      <c r="I95" s="95"/>
      <c r="J95" s="88">
        <f>J96+J99+J100+J101+J102+J103+J104+J105+J106+J107+J108+J109</f>
        <v>324043.64</v>
      </c>
      <c r="K95" s="95"/>
    </row>
    <row r="96" spans="1:11" ht="24" customHeight="1">
      <c r="A96" s="104" t="s">
        <v>177</v>
      </c>
      <c r="B96" s="89"/>
      <c r="C96" s="103">
        <v>244</v>
      </c>
      <c r="D96" s="87">
        <f>E96+G96</f>
        <v>435600</v>
      </c>
      <c r="E96" s="87">
        <v>435600</v>
      </c>
      <c r="F96" s="90"/>
      <c r="G96" s="103">
        <v>0</v>
      </c>
      <c r="H96" s="95"/>
      <c r="I96" s="95"/>
      <c r="J96" s="95"/>
      <c r="K96" s="95"/>
    </row>
    <row r="97" spans="1:11" ht="24" customHeight="1">
      <c r="A97" s="98" t="s">
        <v>195</v>
      </c>
      <c r="B97" s="89"/>
      <c r="C97" s="103">
        <v>244</v>
      </c>
      <c r="D97" s="87">
        <f>E97+G97</f>
        <v>2121</v>
      </c>
      <c r="E97" s="87">
        <v>2121</v>
      </c>
      <c r="F97" s="90"/>
      <c r="G97" s="103"/>
      <c r="H97" s="95"/>
      <c r="I97" s="95"/>
      <c r="J97" s="95"/>
      <c r="K97" s="95"/>
    </row>
    <row r="98" spans="1:11" ht="24" customHeight="1">
      <c r="A98" s="104" t="s">
        <v>178</v>
      </c>
      <c r="B98" s="89"/>
      <c r="C98" s="103">
        <v>244</v>
      </c>
      <c r="D98" s="87">
        <f>E98+G98</f>
        <v>64100</v>
      </c>
      <c r="E98" s="87">
        <v>64100</v>
      </c>
      <c r="F98" s="90"/>
      <c r="G98" s="103"/>
      <c r="H98" s="95"/>
      <c r="I98" s="95"/>
      <c r="J98" s="95"/>
      <c r="K98" s="95"/>
    </row>
    <row r="99" spans="1:11" ht="24" customHeight="1">
      <c r="A99" s="104" t="s">
        <v>176</v>
      </c>
      <c r="B99" s="89"/>
      <c r="C99" s="103">
        <v>244</v>
      </c>
      <c r="D99" s="87">
        <f>E99+G99</f>
        <v>1689400</v>
      </c>
      <c r="E99" s="87">
        <v>1529200</v>
      </c>
      <c r="F99" s="90"/>
      <c r="G99" s="87">
        <v>160200</v>
      </c>
      <c r="H99" s="95"/>
      <c r="I99" s="95"/>
      <c r="J99" s="95"/>
      <c r="K99" s="95"/>
    </row>
    <row r="100" spans="1:11" ht="24" customHeight="1">
      <c r="A100" s="104" t="s">
        <v>168</v>
      </c>
      <c r="B100" s="89"/>
      <c r="C100" s="103">
        <v>244</v>
      </c>
      <c r="D100" s="87">
        <f>E100+G100</f>
        <v>373100</v>
      </c>
      <c r="E100" s="87">
        <v>0</v>
      </c>
      <c r="F100" s="90"/>
      <c r="G100" s="87">
        <v>373100</v>
      </c>
      <c r="H100" s="95"/>
      <c r="I100" s="95"/>
      <c r="J100" s="95"/>
      <c r="K100" s="95"/>
    </row>
    <row r="101" spans="1:11" ht="24" customHeight="1">
      <c r="A101" s="104" t="s">
        <v>149</v>
      </c>
      <c r="B101" s="89"/>
      <c r="C101" s="103">
        <v>244</v>
      </c>
      <c r="D101" s="87">
        <f>E101+G101+J100:J101</f>
        <v>85200</v>
      </c>
      <c r="E101" s="87">
        <v>0</v>
      </c>
      <c r="F101" s="90"/>
      <c r="G101" s="87">
        <v>0</v>
      </c>
      <c r="H101" s="95"/>
      <c r="I101" s="95"/>
      <c r="J101" s="93">
        <v>85200</v>
      </c>
      <c r="K101" s="95"/>
    </row>
    <row r="102" spans="1:11" ht="24" customHeight="1">
      <c r="A102" s="104" t="s">
        <v>150</v>
      </c>
      <c r="B102" s="89"/>
      <c r="C102" s="103">
        <v>244</v>
      </c>
      <c r="D102" s="87">
        <f>E102+G102</f>
        <v>43856</v>
      </c>
      <c r="E102" s="87">
        <v>0</v>
      </c>
      <c r="F102" s="90"/>
      <c r="G102" s="87">
        <v>43856</v>
      </c>
      <c r="H102" s="95"/>
      <c r="I102" s="95"/>
      <c r="J102" s="95"/>
      <c r="K102" s="95"/>
    </row>
    <row r="103" spans="1:11" ht="24" customHeight="1">
      <c r="A103" s="104" t="s">
        <v>151</v>
      </c>
      <c r="B103" s="89"/>
      <c r="C103" s="103">
        <v>244</v>
      </c>
      <c r="D103" s="87">
        <f>E103+G103</f>
        <v>2405.6</v>
      </c>
      <c r="E103" s="87">
        <v>0</v>
      </c>
      <c r="F103" s="90"/>
      <c r="G103" s="87">
        <v>2405.6</v>
      </c>
      <c r="H103" s="95"/>
      <c r="I103" s="95"/>
      <c r="J103" s="95"/>
      <c r="K103" s="95"/>
    </row>
    <row r="104" spans="1:11" ht="24" customHeight="1">
      <c r="A104" s="104" t="s">
        <v>169</v>
      </c>
      <c r="B104" s="89"/>
      <c r="C104" s="103">
        <v>244</v>
      </c>
      <c r="D104" s="87">
        <f>E104+G104</f>
        <v>1400</v>
      </c>
      <c r="E104" s="87">
        <v>0</v>
      </c>
      <c r="F104" s="90"/>
      <c r="G104" s="87">
        <v>1400</v>
      </c>
      <c r="H104" s="95"/>
      <c r="I104" s="95"/>
      <c r="J104" s="95"/>
      <c r="K104" s="95"/>
    </row>
    <row r="105" spans="1:11" ht="24" customHeight="1">
      <c r="A105" s="104" t="s">
        <v>152</v>
      </c>
      <c r="B105" s="95"/>
      <c r="C105" s="103">
        <v>244</v>
      </c>
      <c r="D105" s="87">
        <f>E105+G105+J105</f>
        <v>220600</v>
      </c>
      <c r="E105" s="87">
        <v>0</v>
      </c>
      <c r="F105" s="90"/>
      <c r="G105" s="113">
        <v>0</v>
      </c>
      <c r="H105" s="95">
        <v>0</v>
      </c>
      <c r="I105" s="95"/>
      <c r="J105" s="101">
        <v>220600</v>
      </c>
      <c r="K105" s="95"/>
    </row>
    <row r="106" spans="1:11" ht="24" customHeight="1">
      <c r="A106" s="104" t="s">
        <v>153</v>
      </c>
      <c r="B106" s="104"/>
      <c r="C106" s="103">
        <v>244</v>
      </c>
      <c r="D106" s="87">
        <f>E106+G106+J106</f>
        <v>18243.64</v>
      </c>
      <c r="E106" s="87">
        <v>0</v>
      </c>
      <c r="F106" s="90"/>
      <c r="G106" s="113">
        <v>0</v>
      </c>
      <c r="H106" s="104"/>
      <c r="I106" s="104"/>
      <c r="J106" s="87">
        <v>18243.64</v>
      </c>
      <c r="K106" s="104"/>
    </row>
    <row r="107" spans="1:11" ht="21.75" customHeight="1" hidden="1">
      <c r="A107" s="104" t="s">
        <v>170</v>
      </c>
      <c r="B107" s="104"/>
      <c r="C107" s="103">
        <v>244</v>
      </c>
      <c r="D107" s="87">
        <f>E107+G107</f>
        <v>0</v>
      </c>
      <c r="E107" s="87">
        <v>0</v>
      </c>
      <c r="F107" s="90"/>
      <c r="G107" s="87">
        <v>0</v>
      </c>
      <c r="H107" s="104"/>
      <c r="I107" s="104"/>
      <c r="J107" s="105"/>
      <c r="K107" s="104"/>
    </row>
    <row r="108" spans="1:11" ht="24" customHeight="1" hidden="1">
      <c r="A108" s="104" t="s">
        <v>171</v>
      </c>
      <c r="B108" s="104"/>
      <c r="C108" s="103">
        <v>244</v>
      </c>
      <c r="D108" s="87">
        <f>E108+G108</f>
        <v>0</v>
      </c>
      <c r="E108" s="87">
        <v>0</v>
      </c>
      <c r="F108" s="90"/>
      <c r="G108" s="87">
        <v>0</v>
      </c>
      <c r="H108" s="104"/>
      <c r="I108" s="104"/>
      <c r="J108" s="105"/>
      <c r="K108" s="104"/>
    </row>
    <row r="109" spans="1:11" ht="24" customHeight="1" hidden="1">
      <c r="A109" s="104" t="s">
        <v>172</v>
      </c>
      <c r="B109" s="104"/>
      <c r="C109" s="103">
        <v>244</v>
      </c>
      <c r="D109" s="87">
        <f>E109+G109</f>
        <v>0</v>
      </c>
      <c r="E109" s="87">
        <v>0</v>
      </c>
      <c r="F109" s="90"/>
      <c r="G109" s="87">
        <v>0</v>
      </c>
      <c r="H109" s="104"/>
      <c r="I109" s="104"/>
      <c r="J109" s="105"/>
      <c r="K109" s="104"/>
    </row>
    <row r="110" spans="1:11" ht="24" customHeight="1" hidden="1">
      <c r="A110" s="155" t="s">
        <v>194</v>
      </c>
      <c r="B110" s="104"/>
      <c r="C110" s="103">
        <v>244</v>
      </c>
      <c r="D110" s="87">
        <f>E110+G110</f>
        <v>0</v>
      </c>
      <c r="E110" s="87">
        <v>0</v>
      </c>
      <c r="F110" s="90"/>
      <c r="G110" s="87">
        <v>0</v>
      </c>
      <c r="H110" s="104"/>
      <c r="I110" s="104"/>
      <c r="J110" s="105"/>
      <c r="K110" s="104"/>
    </row>
    <row r="111" spans="1:11" ht="23.25" customHeight="1">
      <c r="A111" s="98" t="s">
        <v>85</v>
      </c>
      <c r="B111" s="40">
        <v>300</v>
      </c>
      <c r="C111" s="40" t="s">
        <v>67</v>
      </c>
      <c r="D111" s="95"/>
      <c r="E111" s="95"/>
      <c r="F111" s="90"/>
      <c r="G111" s="95"/>
      <c r="H111" s="31"/>
      <c r="I111" s="31"/>
      <c r="J111" s="31"/>
      <c r="K111" s="31"/>
    </row>
    <row r="112" spans="1:11" ht="15.75">
      <c r="A112" s="98" t="s">
        <v>34</v>
      </c>
      <c r="B112" s="193">
        <v>310</v>
      </c>
      <c r="C112" s="187"/>
      <c r="D112" s="200"/>
      <c r="E112" s="200"/>
      <c r="F112" s="197"/>
      <c r="G112" s="200"/>
      <c r="H112" s="187"/>
      <c r="I112" s="187"/>
      <c r="J112" s="187"/>
      <c r="K112" s="187"/>
    </row>
    <row r="113" spans="1:11" ht="18.75" customHeight="1">
      <c r="A113" s="98" t="s">
        <v>86</v>
      </c>
      <c r="B113" s="193"/>
      <c r="C113" s="187"/>
      <c r="D113" s="200"/>
      <c r="E113" s="200"/>
      <c r="F113" s="197"/>
      <c r="G113" s="200"/>
      <c r="H113" s="187"/>
      <c r="I113" s="187"/>
      <c r="J113" s="187"/>
      <c r="K113" s="187"/>
    </row>
    <row r="114" spans="1:11" ht="15.75" customHeight="1">
      <c r="A114" s="26" t="s">
        <v>87</v>
      </c>
      <c r="B114" s="27">
        <v>320</v>
      </c>
      <c r="C114" s="28"/>
      <c r="D114" s="82"/>
      <c r="E114" s="95"/>
      <c r="F114" s="90"/>
      <c r="G114" s="95"/>
      <c r="H114" s="31"/>
      <c r="I114" s="31"/>
      <c r="J114" s="28"/>
      <c r="K114" s="28"/>
    </row>
    <row r="115" spans="1:11" ht="21" customHeight="1">
      <c r="A115" s="26" t="s">
        <v>88</v>
      </c>
      <c r="B115" s="27">
        <v>400</v>
      </c>
      <c r="C115" s="28"/>
      <c r="D115" s="82"/>
      <c r="E115" s="95"/>
      <c r="F115" s="90"/>
      <c r="G115" s="95"/>
      <c r="H115" s="31"/>
      <c r="I115" s="31"/>
      <c r="J115" s="28"/>
      <c r="K115" s="28"/>
    </row>
    <row r="116" spans="1:11" ht="15.75">
      <c r="A116" s="26" t="s">
        <v>89</v>
      </c>
      <c r="B116" s="188">
        <v>410</v>
      </c>
      <c r="C116" s="201"/>
      <c r="D116" s="202"/>
      <c r="E116" s="200"/>
      <c r="F116" s="197"/>
      <c r="G116" s="200"/>
      <c r="H116" s="187"/>
      <c r="I116" s="187"/>
      <c r="J116" s="201"/>
      <c r="K116" s="201"/>
    </row>
    <row r="117" spans="1:11" ht="17.25" customHeight="1">
      <c r="A117" s="26" t="s">
        <v>90</v>
      </c>
      <c r="B117" s="188"/>
      <c r="C117" s="201"/>
      <c r="D117" s="202"/>
      <c r="E117" s="200"/>
      <c r="F117" s="197"/>
      <c r="G117" s="200"/>
      <c r="H117" s="187"/>
      <c r="I117" s="187"/>
      <c r="J117" s="201"/>
      <c r="K117" s="201"/>
    </row>
    <row r="118" spans="1:11" ht="15.75">
      <c r="A118" s="26" t="s">
        <v>91</v>
      </c>
      <c r="B118" s="27">
        <v>420</v>
      </c>
      <c r="C118" s="28"/>
      <c r="D118" s="82"/>
      <c r="E118" s="95"/>
      <c r="F118" s="90"/>
      <c r="G118" s="95"/>
      <c r="H118" s="31"/>
      <c r="I118" s="31"/>
      <c r="J118" s="28"/>
      <c r="K118" s="28"/>
    </row>
    <row r="119" spans="1:11" ht="28.5" customHeight="1">
      <c r="A119" s="26" t="s">
        <v>92</v>
      </c>
      <c r="B119" s="27">
        <v>500</v>
      </c>
      <c r="C119" s="27" t="s">
        <v>67</v>
      </c>
      <c r="D119" s="28"/>
      <c r="E119" s="31"/>
      <c r="F119" s="133"/>
      <c r="G119" s="31"/>
      <c r="H119" s="31"/>
      <c r="I119" s="31"/>
      <c r="J119" s="28"/>
      <c r="K119" s="28"/>
    </row>
    <row r="120" spans="1:11" ht="29.25" customHeight="1">
      <c r="A120" s="26" t="s">
        <v>93</v>
      </c>
      <c r="B120" s="27">
        <v>600</v>
      </c>
      <c r="C120" s="27" t="s">
        <v>67</v>
      </c>
      <c r="D120" s="28"/>
      <c r="E120" s="31"/>
      <c r="F120" s="133"/>
      <c r="G120" s="31"/>
      <c r="H120" s="31"/>
      <c r="I120" s="31"/>
      <c r="J120" s="28"/>
      <c r="K120" s="28"/>
    </row>
    <row r="121" spans="1:9" ht="15.75">
      <c r="A121" s="2"/>
      <c r="E121" s="134"/>
      <c r="F121" s="134"/>
      <c r="G121" s="134"/>
      <c r="H121" s="134"/>
      <c r="I121" s="134"/>
    </row>
    <row r="122" spans="1:9" ht="15.75">
      <c r="A122" s="2"/>
      <c r="E122" s="134"/>
      <c r="F122" s="134"/>
      <c r="G122" s="134"/>
      <c r="H122" s="134"/>
      <c r="I122" s="134"/>
    </row>
    <row r="123" ht="15.75">
      <c r="A123" s="2"/>
    </row>
    <row r="124" spans="1:2" ht="15.75">
      <c r="A124" s="1" t="s">
        <v>146</v>
      </c>
      <c r="B124" s="1" t="s">
        <v>147</v>
      </c>
    </row>
  </sheetData>
  <sheetProtection/>
  <mergeCells count="78">
    <mergeCell ref="C32:C33"/>
    <mergeCell ref="C35:C36"/>
    <mergeCell ref="H19:H20"/>
    <mergeCell ref="I19:I20"/>
    <mergeCell ref="J19:J20"/>
    <mergeCell ref="K19:K20"/>
    <mergeCell ref="B19:B20"/>
    <mergeCell ref="C19:C20"/>
    <mergeCell ref="D19:D20"/>
    <mergeCell ref="E19:E20"/>
    <mergeCell ref="F19:F20"/>
    <mergeCell ref="G19:G20"/>
    <mergeCell ref="J116:J117"/>
    <mergeCell ref="K116:K117"/>
    <mergeCell ref="J112:J113"/>
    <mergeCell ref="K112:K113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90:J92"/>
    <mergeCell ref="K90:K92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67:J68"/>
    <mergeCell ref="K67:K68"/>
    <mergeCell ref="B90:B92"/>
    <mergeCell ref="C90:C92"/>
    <mergeCell ref="D90:D92"/>
    <mergeCell ref="E90:E92"/>
    <mergeCell ref="F90:F92"/>
    <mergeCell ref="G90:G92"/>
    <mergeCell ref="H90:H92"/>
    <mergeCell ref="I90:I92"/>
    <mergeCell ref="J13:J14"/>
    <mergeCell ref="K13:K14"/>
    <mergeCell ref="B67:B68"/>
    <mergeCell ref="C67:C68"/>
    <mergeCell ref="D67:D68"/>
    <mergeCell ref="E67:E68"/>
    <mergeCell ref="F67:F68"/>
    <mergeCell ref="G67:G68"/>
    <mergeCell ref="H67:H68"/>
    <mergeCell ref="I67:I68"/>
    <mergeCell ref="I9:I10"/>
    <mergeCell ref="J9:K9"/>
    <mergeCell ref="B13:B14"/>
    <mergeCell ref="C13:C14"/>
    <mergeCell ref="D13:D14"/>
    <mergeCell ref="E13:E14"/>
    <mergeCell ref="F13:F14"/>
    <mergeCell ref="G13:G14"/>
    <mergeCell ref="H13:H14"/>
    <mergeCell ref="I13:I14"/>
    <mergeCell ref="A7:A10"/>
    <mergeCell ref="B7:B10"/>
    <mergeCell ref="C7:C10"/>
    <mergeCell ref="D7:K7"/>
    <mergeCell ref="D8:D10"/>
    <mergeCell ref="E8:K8"/>
    <mergeCell ref="E9:E10"/>
    <mergeCell ref="F9:F10"/>
    <mergeCell ref="G9:G10"/>
    <mergeCell ref="H9:H10"/>
    <mergeCell ref="A1:K1"/>
    <mergeCell ref="A3:K3"/>
    <mergeCell ref="A4:K4"/>
    <mergeCell ref="A5:K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57" r:id="rId1"/>
  <rowBreaks count="2" manualBreakCount="2">
    <brk id="31" max="10" man="1"/>
    <brk id="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SheetLayoutView="100" zoomScalePageLayoutView="0" workbookViewId="0" topLeftCell="A1">
      <selection activeCell="E16" sqref="E16"/>
    </sheetView>
  </sheetViews>
  <sheetFormatPr defaultColWidth="9.140625" defaultRowHeight="15"/>
  <cols>
    <col min="1" max="1" width="27.7109375" style="0" customWidth="1"/>
    <col min="4" max="9" width="12.7109375" style="0" customWidth="1"/>
    <col min="10" max="12" width="10.421875" style="0" customWidth="1"/>
  </cols>
  <sheetData>
    <row r="1" ht="15">
      <c r="A1" s="4"/>
    </row>
    <row r="2" spans="1:12" ht="15">
      <c r="A2" s="205" t="s">
        <v>94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ht="15">
      <c r="A3" s="4"/>
    </row>
    <row r="4" spans="1:12" ht="15">
      <c r="A4" s="206" t="s">
        <v>95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2" ht="15">
      <c r="A5" s="206" t="s">
        <v>96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 ht="15">
      <c r="A6" s="206" t="s">
        <v>209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ht="15">
      <c r="A7" s="4"/>
    </row>
    <row r="8" spans="1:12" ht="25.5" customHeight="1">
      <c r="A8" s="207" t="s">
        <v>31</v>
      </c>
      <c r="B8" s="207" t="s">
        <v>55</v>
      </c>
      <c r="C8" s="207" t="s">
        <v>97</v>
      </c>
      <c r="D8" s="207" t="s">
        <v>98</v>
      </c>
      <c r="E8" s="207"/>
      <c r="F8" s="207"/>
      <c r="G8" s="207"/>
      <c r="H8" s="207"/>
      <c r="I8" s="207"/>
      <c r="J8" s="207"/>
      <c r="K8" s="207"/>
      <c r="L8" s="207"/>
    </row>
    <row r="9" spans="1:12" ht="15">
      <c r="A9" s="207"/>
      <c r="B9" s="207"/>
      <c r="C9" s="207"/>
      <c r="D9" s="207" t="s">
        <v>99</v>
      </c>
      <c r="E9" s="207"/>
      <c r="F9" s="207"/>
      <c r="G9" s="207" t="s">
        <v>36</v>
      </c>
      <c r="H9" s="207"/>
      <c r="I9" s="207"/>
      <c r="J9" s="207"/>
      <c r="K9" s="207"/>
      <c r="L9" s="207"/>
    </row>
    <row r="10" spans="1:12" ht="102" customHeight="1">
      <c r="A10" s="207"/>
      <c r="B10" s="207"/>
      <c r="C10" s="207"/>
      <c r="D10" s="207"/>
      <c r="E10" s="207"/>
      <c r="F10" s="207"/>
      <c r="G10" s="207" t="s">
        <v>100</v>
      </c>
      <c r="H10" s="207"/>
      <c r="I10" s="207"/>
      <c r="J10" s="207" t="s">
        <v>101</v>
      </c>
      <c r="K10" s="207"/>
      <c r="L10" s="207"/>
    </row>
    <row r="11" spans="1:12" ht="51">
      <c r="A11" s="207"/>
      <c r="B11" s="207"/>
      <c r="C11" s="207"/>
      <c r="D11" s="130" t="s">
        <v>180</v>
      </c>
      <c r="E11" s="130" t="s">
        <v>181</v>
      </c>
      <c r="F11" s="130" t="s">
        <v>182</v>
      </c>
      <c r="G11" s="130" t="s">
        <v>180</v>
      </c>
      <c r="H11" s="130" t="s">
        <v>183</v>
      </c>
      <c r="I11" s="130" t="s">
        <v>184</v>
      </c>
      <c r="J11" s="21" t="s">
        <v>122</v>
      </c>
      <c r="K11" s="21" t="s">
        <v>123</v>
      </c>
      <c r="L11" s="21" t="s">
        <v>124</v>
      </c>
    </row>
    <row r="12" spans="1:12" ht="15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1">
        <v>11</v>
      </c>
      <c r="L12" s="21">
        <v>12</v>
      </c>
    </row>
    <row r="13" spans="1:12" ht="40.5" customHeight="1">
      <c r="A13" s="20" t="s">
        <v>102</v>
      </c>
      <c r="B13" s="45" t="s">
        <v>154</v>
      </c>
      <c r="C13" s="22" t="s">
        <v>67</v>
      </c>
      <c r="D13" s="92">
        <f>'таблица 2'!D95</f>
        <v>2936026.24</v>
      </c>
      <c r="E13" s="23">
        <f>E16</f>
        <v>1843555.83</v>
      </c>
      <c r="F13" s="23">
        <f>F16</f>
        <v>1724414.5</v>
      </c>
      <c r="G13" s="92">
        <f>G16</f>
        <v>2936026.24</v>
      </c>
      <c r="H13" s="23">
        <f>H16</f>
        <v>1843555.83</v>
      </c>
      <c r="I13" s="23">
        <f>I16</f>
        <v>1724414.5</v>
      </c>
      <c r="J13" s="23"/>
      <c r="K13" s="23"/>
      <c r="L13" s="23"/>
    </row>
    <row r="14" spans="1:12" ht="69.75" customHeight="1">
      <c r="A14" s="20" t="s">
        <v>103</v>
      </c>
      <c r="B14" s="22">
        <v>1001</v>
      </c>
      <c r="C14" s="22" t="s">
        <v>67</v>
      </c>
      <c r="D14" s="92"/>
      <c r="E14" s="23"/>
      <c r="F14" s="23"/>
      <c r="G14" s="92"/>
      <c r="H14" s="23"/>
      <c r="I14" s="23"/>
      <c r="J14" s="23"/>
      <c r="K14" s="23"/>
      <c r="L14" s="23"/>
    </row>
    <row r="15" spans="1:12" ht="15">
      <c r="A15" s="20"/>
      <c r="B15" s="20"/>
      <c r="C15" s="20"/>
      <c r="D15" s="92"/>
      <c r="E15" s="23"/>
      <c r="F15" s="23"/>
      <c r="G15" s="92"/>
      <c r="H15" s="23"/>
      <c r="I15" s="23"/>
      <c r="J15" s="23"/>
      <c r="K15" s="23"/>
      <c r="L15" s="23"/>
    </row>
    <row r="16" spans="1:12" ht="44.25" customHeight="1">
      <c r="A16" s="20" t="s">
        <v>104</v>
      </c>
      <c r="B16" s="22">
        <v>2001</v>
      </c>
      <c r="C16" s="20"/>
      <c r="D16" s="92">
        <f>'таблица 2'!D95</f>
        <v>2936026.24</v>
      </c>
      <c r="E16" s="23">
        <f>'таблица 2020'!D95</f>
        <v>1843555.83</v>
      </c>
      <c r="F16" s="23">
        <f>'таблица 2021'!D95</f>
        <v>1724414.5</v>
      </c>
      <c r="G16" s="92">
        <f>D16</f>
        <v>2936026.24</v>
      </c>
      <c r="H16" s="23">
        <f>E16</f>
        <v>1843555.83</v>
      </c>
      <c r="I16" s="23">
        <f>F16</f>
        <v>1724414.5</v>
      </c>
      <c r="J16" s="23"/>
      <c r="K16" s="23"/>
      <c r="L16" s="23"/>
    </row>
    <row r="17" spans="1:12" ht="15">
      <c r="A17" s="20"/>
      <c r="B17" s="20"/>
      <c r="C17" s="20"/>
      <c r="D17" s="23"/>
      <c r="E17" s="23"/>
      <c r="F17" s="23"/>
      <c r="G17" s="23"/>
      <c r="H17" s="23"/>
      <c r="I17" s="23"/>
      <c r="J17" s="23"/>
      <c r="K17" s="23"/>
      <c r="L17" s="23"/>
    </row>
  </sheetData>
  <sheetProtection/>
  <mergeCells count="12">
    <mergeCell ref="G10:I10"/>
    <mergeCell ref="J10:L10"/>
    <mergeCell ref="A2:L2"/>
    <mergeCell ref="A4:L4"/>
    <mergeCell ref="A5:L5"/>
    <mergeCell ref="A6:L6"/>
    <mergeCell ref="A8:A11"/>
    <mergeCell ref="B8:B11"/>
    <mergeCell ref="C8:C11"/>
    <mergeCell ref="D8:L8"/>
    <mergeCell ref="D9:F10"/>
    <mergeCell ref="G9:L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SheetLayoutView="100" zoomScalePageLayoutView="0" workbookViewId="0" topLeftCell="A16">
      <selection activeCell="A27" sqref="A27:A28"/>
    </sheetView>
  </sheetViews>
  <sheetFormatPr defaultColWidth="9.140625" defaultRowHeight="15"/>
  <cols>
    <col min="1" max="1" width="36.7109375" style="1" customWidth="1"/>
    <col min="2" max="2" width="11.7109375" style="1" customWidth="1"/>
    <col min="3" max="3" width="44.140625" style="1" customWidth="1"/>
  </cols>
  <sheetData>
    <row r="1" ht="15.75">
      <c r="A1" s="2"/>
    </row>
    <row r="2" spans="1:3" ht="15.75">
      <c r="A2" s="159" t="s">
        <v>105</v>
      </c>
      <c r="B2" s="159"/>
      <c r="C2" s="159"/>
    </row>
    <row r="3" ht="15.75">
      <c r="A3" s="2"/>
    </row>
    <row r="4" spans="1:3" ht="15.75">
      <c r="A4" s="209" t="s">
        <v>106</v>
      </c>
      <c r="B4" s="209"/>
      <c r="C4" s="209"/>
    </row>
    <row r="5" spans="1:3" ht="15.75">
      <c r="A5" s="209" t="s">
        <v>107</v>
      </c>
      <c r="B5" s="209"/>
      <c r="C5" s="209"/>
    </row>
    <row r="6" spans="1:3" ht="15.75">
      <c r="A6" s="210" t="s">
        <v>211</v>
      </c>
      <c r="B6" s="210"/>
      <c r="C6" s="210"/>
    </row>
    <row r="7" spans="1:3" ht="15.75">
      <c r="A7" s="209" t="s">
        <v>125</v>
      </c>
      <c r="B7" s="209"/>
      <c r="C7" s="209"/>
    </row>
    <row r="8" ht="15.75">
      <c r="A8" s="2"/>
    </row>
    <row r="9" spans="1:3" ht="31.5">
      <c r="A9" s="24" t="s">
        <v>31</v>
      </c>
      <c r="B9" s="24" t="s">
        <v>55</v>
      </c>
      <c r="C9" s="24" t="s">
        <v>108</v>
      </c>
    </row>
    <row r="10" spans="1:3" ht="15.75">
      <c r="A10" s="24">
        <v>1</v>
      </c>
      <c r="B10" s="24">
        <v>2</v>
      </c>
      <c r="C10" s="24">
        <v>3</v>
      </c>
    </row>
    <row r="11" spans="1:3" ht="29.25" customHeight="1">
      <c r="A11" s="26" t="s">
        <v>92</v>
      </c>
      <c r="B11" s="24">
        <v>10</v>
      </c>
      <c r="C11" s="26"/>
    </row>
    <row r="12" spans="1:3" ht="29.25" customHeight="1">
      <c r="A12" s="26" t="s">
        <v>93</v>
      </c>
      <c r="B12" s="24">
        <v>20</v>
      </c>
      <c r="C12" s="26"/>
    </row>
    <row r="13" spans="1:3" ht="29.25" customHeight="1">
      <c r="A13" s="26" t="s">
        <v>109</v>
      </c>
      <c r="B13" s="24">
        <v>30</v>
      </c>
      <c r="C13" s="26"/>
    </row>
    <row r="14" spans="1:3" ht="29.25" customHeight="1">
      <c r="A14" s="26"/>
      <c r="B14" s="26"/>
      <c r="C14" s="26"/>
    </row>
    <row r="15" spans="1:3" ht="29.25" customHeight="1">
      <c r="A15" s="26" t="s">
        <v>110</v>
      </c>
      <c r="B15" s="24">
        <v>40</v>
      </c>
      <c r="C15" s="26"/>
    </row>
    <row r="16" spans="1:3" ht="29.25" customHeight="1">
      <c r="A16" s="26"/>
      <c r="B16" s="26"/>
      <c r="C16" s="26"/>
    </row>
    <row r="17" ht="15.75">
      <c r="A17" s="2"/>
    </row>
    <row r="18" ht="15.75">
      <c r="A18" s="2"/>
    </row>
    <row r="19" ht="72.75" customHeight="1">
      <c r="A19" s="2"/>
    </row>
    <row r="20" spans="1:6" ht="15.75">
      <c r="A20" s="14" t="s">
        <v>117</v>
      </c>
      <c r="B20" s="12"/>
      <c r="C20" s="12"/>
      <c r="D20" s="12"/>
      <c r="E20" s="12"/>
      <c r="F20" s="12"/>
    </row>
    <row r="21" spans="1:6" ht="15.75">
      <c r="A21" s="14" t="s">
        <v>16</v>
      </c>
      <c r="B21" s="12"/>
      <c r="C21" s="12"/>
      <c r="D21" s="12"/>
      <c r="E21" s="12"/>
      <c r="F21" s="12"/>
    </row>
    <row r="22" spans="1:6" ht="15.75">
      <c r="A22" s="14" t="s">
        <v>118</v>
      </c>
      <c r="B22" s="15"/>
      <c r="C22" s="18" t="s">
        <v>164</v>
      </c>
      <c r="D22" s="16"/>
      <c r="E22" s="16"/>
      <c r="F22" s="16"/>
    </row>
    <row r="23" spans="1:6" ht="15.75">
      <c r="A23" s="14"/>
      <c r="B23" s="5" t="s">
        <v>119</v>
      </c>
      <c r="C23" s="17" t="s">
        <v>120</v>
      </c>
      <c r="D23" s="5"/>
      <c r="E23" s="208"/>
      <c r="F23" s="208"/>
    </row>
    <row r="24" spans="1:6" ht="15.75">
      <c r="A24" s="14"/>
      <c r="B24" s="12"/>
      <c r="C24" s="12"/>
      <c r="D24" s="12"/>
      <c r="E24" s="12"/>
      <c r="F24" s="12"/>
    </row>
    <row r="25" spans="1:6" ht="15.75">
      <c r="A25" s="14" t="s">
        <v>121</v>
      </c>
      <c r="B25" s="54"/>
      <c r="C25" s="18" t="str">
        <f>C22</f>
        <v>Чуприна Е.Н.</v>
      </c>
      <c r="D25" s="5"/>
      <c r="E25" s="5"/>
      <c r="F25" s="5"/>
    </row>
    <row r="26" spans="1:6" ht="15.75">
      <c r="A26" s="14" t="s">
        <v>166</v>
      </c>
      <c r="B26" s="5" t="s">
        <v>119</v>
      </c>
      <c r="C26" s="17" t="s">
        <v>120</v>
      </c>
      <c r="D26" s="5"/>
      <c r="E26" s="5"/>
      <c r="F26" s="5"/>
    </row>
    <row r="27" spans="1:6" ht="15.75">
      <c r="A27" s="14"/>
      <c r="B27" s="12"/>
      <c r="C27" s="12"/>
      <c r="D27" s="12"/>
      <c r="E27" s="12"/>
      <c r="F27" s="12"/>
    </row>
    <row r="28" spans="1:6" ht="15.75">
      <c r="A28" s="19" t="s">
        <v>214</v>
      </c>
      <c r="B28" s="12"/>
      <c r="C28" s="12"/>
      <c r="D28" s="12"/>
      <c r="E28" s="12"/>
      <c r="F28" s="12"/>
    </row>
  </sheetData>
  <sheetProtection/>
  <mergeCells count="6">
    <mergeCell ref="E23:F23"/>
    <mergeCell ref="A4:C4"/>
    <mergeCell ref="A5:C5"/>
    <mergeCell ref="A6:C6"/>
    <mergeCell ref="A2:C2"/>
    <mergeCell ref="A7:C7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SheetLayoutView="100" zoomScalePageLayoutView="0" workbookViewId="0" topLeftCell="A10">
      <selection activeCell="A22" sqref="A22"/>
    </sheetView>
  </sheetViews>
  <sheetFormatPr defaultColWidth="9.140625" defaultRowHeight="15"/>
  <cols>
    <col min="1" max="1" width="53.7109375" style="1" customWidth="1"/>
    <col min="2" max="2" width="10.57421875" style="1" customWidth="1"/>
    <col min="3" max="3" width="44.28125" style="1" customWidth="1"/>
    <col min="4" max="5" width="9.140625" style="1" customWidth="1"/>
    <col min="6" max="6" width="15.7109375" style="1" customWidth="1"/>
  </cols>
  <sheetData>
    <row r="1" ht="15.75">
      <c r="A1" s="2"/>
    </row>
    <row r="2" spans="1:6" ht="15.75">
      <c r="A2" s="159" t="s">
        <v>111</v>
      </c>
      <c r="B2" s="159"/>
      <c r="C2" s="159"/>
      <c r="D2" s="159"/>
      <c r="E2" s="159"/>
      <c r="F2" s="159"/>
    </row>
    <row r="3" ht="15.75">
      <c r="A3" s="2"/>
    </row>
    <row r="4" spans="1:6" ht="15.75">
      <c r="A4" s="183" t="s">
        <v>112</v>
      </c>
      <c r="B4" s="183"/>
      <c r="C4" s="183"/>
      <c r="D4" s="183"/>
      <c r="E4" s="183"/>
      <c r="F4" s="183"/>
    </row>
    <row r="5" ht="16.5" thickBot="1">
      <c r="A5" s="2"/>
    </row>
    <row r="6" spans="1:3" ht="32.25" thickBot="1">
      <c r="A6" s="6" t="s">
        <v>31</v>
      </c>
      <c r="B6" s="7" t="s">
        <v>55</v>
      </c>
      <c r="C6" s="7" t="s">
        <v>113</v>
      </c>
    </row>
    <row r="7" spans="1:3" ht="16.5" thickBot="1">
      <c r="A7" s="8">
        <v>1</v>
      </c>
      <c r="B7" s="9">
        <v>2</v>
      </c>
      <c r="C7" s="9">
        <v>3</v>
      </c>
    </row>
    <row r="8" spans="1:3" ht="37.5" customHeight="1" thickBot="1">
      <c r="A8" s="11" t="s">
        <v>114</v>
      </c>
      <c r="B8" s="9">
        <v>10</v>
      </c>
      <c r="C8" s="10"/>
    </row>
    <row r="9" spans="1:3" ht="86.25" customHeight="1" thickBot="1">
      <c r="A9" s="11" t="s">
        <v>115</v>
      </c>
      <c r="B9" s="9">
        <v>20</v>
      </c>
      <c r="C9" s="10"/>
    </row>
    <row r="10" spans="1:3" ht="39" customHeight="1" thickBot="1">
      <c r="A10" s="11" t="s">
        <v>116</v>
      </c>
      <c r="B10" s="9">
        <v>30</v>
      </c>
      <c r="C10" s="10"/>
    </row>
    <row r="11" ht="15.75">
      <c r="A11" s="2"/>
    </row>
    <row r="12" ht="15.75">
      <c r="A12" s="2"/>
    </row>
    <row r="13" spans="1:6" ht="15.75">
      <c r="A13" s="14" t="s">
        <v>117</v>
      </c>
      <c r="B13" s="3"/>
      <c r="C13" s="3"/>
      <c r="D13" s="3"/>
      <c r="E13" s="3"/>
      <c r="F13" s="3"/>
    </row>
    <row r="14" spans="1:6" ht="15.75">
      <c r="A14" s="14" t="s">
        <v>16</v>
      </c>
      <c r="B14" s="3"/>
      <c r="C14" s="3"/>
      <c r="D14" s="3"/>
      <c r="E14" s="3"/>
      <c r="F14" s="3"/>
    </row>
    <row r="15" spans="1:6" ht="16.5" thickBot="1">
      <c r="A15" s="14" t="s">
        <v>118</v>
      </c>
      <c r="B15" s="3"/>
      <c r="C15" s="3"/>
      <c r="D15" s="213" t="s">
        <v>164</v>
      </c>
      <c r="E15" s="213"/>
      <c r="F15" s="213"/>
    </row>
    <row r="16" spans="1:6" ht="15.75">
      <c r="A16" s="14"/>
      <c r="B16" s="211" t="s">
        <v>119</v>
      </c>
      <c r="C16" s="211"/>
      <c r="D16" s="211"/>
      <c r="E16" s="212" t="s">
        <v>120</v>
      </c>
      <c r="F16" s="212"/>
    </row>
    <row r="17" spans="1:6" ht="15.75">
      <c r="A17" s="14"/>
      <c r="B17" s="3"/>
      <c r="C17" s="3"/>
      <c r="D17" s="3"/>
      <c r="E17" s="3"/>
      <c r="F17" s="3"/>
    </row>
    <row r="18" spans="1:6" ht="16.5" thickBot="1">
      <c r="A18" s="14" t="s">
        <v>121</v>
      </c>
      <c r="B18" s="3"/>
      <c r="C18" s="3"/>
      <c r="D18" s="213" t="s">
        <v>164</v>
      </c>
      <c r="E18" s="213"/>
      <c r="F18" s="213"/>
    </row>
    <row r="19" spans="1:6" ht="15.75">
      <c r="A19" s="14" t="s">
        <v>167</v>
      </c>
      <c r="B19" s="211" t="s">
        <v>119</v>
      </c>
      <c r="C19" s="211"/>
      <c r="D19" s="211"/>
      <c r="E19" s="212" t="s">
        <v>120</v>
      </c>
      <c r="F19" s="212"/>
    </row>
    <row r="20" spans="1:6" ht="15.75">
      <c r="A20" s="14"/>
      <c r="B20" s="3"/>
      <c r="C20" s="3"/>
      <c r="D20" s="3"/>
      <c r="E20" s="3"/>
      <c r="F20" s="3"/>
    </row>
    <row r="21" spans="1:6" ht="15.75">
      <c r="A21" s="14" t="s">
        <v>212</v>
      </c>
      <c r="B21" s="3"/>
      <c r="C21" s="3"/>
      <c r="D21" s="3"/>
      <c r="E21" s="3"/>
      <c r="F21" s="3"/>
    </row>
    <row r="22" ht="15.75">
      <c r="A22" s="2"/>
    </row>
  </sheetData>
  <sheetProtection/>
  <mergeCells count="8">
    <mergeCell ref="B16:D16"/>
    <mergeCell ref="E16:F16"/>
    <mergeCell ref="B19:D19"/>
    <mergeCell ref="E19:F19"/>
    <mergeCell ref="A2:F2"/>
    <mergeCell ref="A4:F4"/>
    <mergeCell ref="D18:F18"/>
    <mergeCell ref="D15:F15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6"/>
  <sheetViews>
    <sheetView view="pageBreakPreview" zoomScale="70" zoomScaleSheetLayoutView="70" zoomScalePageLayoutView="0" workbookViewId="0" topLeftCell="A1">
      <selection activeCell="E23" sqref="E23"/>
    </sheetView>
  </sheetViews>
  <sheetFormatPr defaultColWidth="9.140625" defaultRowHeight="15"/>
  <cols>
    <col min="1" max="1" width="79.28125" style="1" customWidth="1"/>
    <col min="2" max="2" width="9.140625" style="1" customWidth="1"/>
    <col min="3" max="3" width="17.421875" style="1" customWidth="1"/>
    <col min="4" max="4" width="16.140625" style="1" customWidth="1"/>
    <col min="5" max="5" width="21.7109375" style="1" customWidth="1"/>
    <col min="6" max="6" width="15.140625" style="1" customWidth="1"/>
    <col min="7" max="7" width="14.57421875" style="1" customWidth="1"/>
    <col min="8" max="9" width="13.00390625" style="1" customWidth="1"/>
    <col min="10" max="10" width="13.28125" style="1" customWidth="1"/>
    <col min="11" max="11" width="9.140625" style="1" customWidth="1"/>
  </cols>
  <sheetData>
    <row r="1" spans="1:11" ht="15.75">
      <c r="A1" s="159" t="s">
        <v>52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ht="15.75">
      <c r="A2" s="2"/>
    </row>
    <row r="3" spans="1:11" ht="15.75">
      <c r="A3" s="183" t="s">
        <v>53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ht="15.75">
      <c r="A4" s="183" t="s">
        <v>54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</row>
    <row r="5" spans="1:11" ht="15.75">
      <c r="A5" s="183" t="s">
        <v>161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</row>
    <row r="6" spans="1:7" ht="15.75">
      <c r="A6" s="2"/>
      <c r="G6" s="46"/>
    </row>
    <row r="7" spans="1:11" ht="15.75">
      <c r="A7" s="185" t="s">
        <v>31</v>
      </c>
      <c r="B7" s="185" t="s">
        <v>55</v>
      </c>
      <c r="C7" s="185" t="s">
        <v>56</v>
      </c>
      <c r="D7" s="185" t="s">
        <v>57</v>
      </c>
      <c r="E7" s="185"/>
      <c r="F7" s="185"/>
      <c r="G7" s="185"/>
      <c r="H7" s="185"/>
      <c r="I7" s="185"/>
      <c r="J7" s="185"/>
      <c r="K7" s="185"/>
    </row>
    <row r="8" spans="1:11" ht="15.75">
      <c r="A8" s="185"/>
      <c r="B8" s="185"/>
      <c r="C8" s="185"/>
      <c r="D8" s="185" t="s">
        <v>58</v>
      </c>
      <c r="E8" s="185" t="s">
        <v>36</v>
      </c>
      <c r="F8" s="185"/>
      <c r="G8" s="185"/>
      <c r="H8" s="185"/>
      <c r="I8" s="185"/>
      <c r="J8" s="185"/>
      <c r="K8" s="185"/>
    </row>
    <row r="9" spans="1:11" ht="15.75">
      <c r="A9" s="185"/>
      <c r="B9" s="185"/>
      <c r="C9" s="185"/>
      <c r="D9" s="185"/>
      <c r="E9" s="185" t="s">
        <v>59</v>
      </c>
      <c r="F9" s="185" t="s">
        <v>60</v>
      </c>
      <c r="G9" s="185" t="s">
        <v>61</v>
      </c>
      <c r="H9" s="185" t="s">
        <v>62</v>
      </c>
      <c r="I9" s="185" t="s">
        <v>63</v>
      </c>
      <c r="J9" s="185" t="s">
        <v>64</v>
      </c>
      <c r="K9" s="185"/>
    </row>
    <row r="10" spans="1:11" ht="31.5">
      <c r="A10" s="185"/>
      <c r="B10" s="185"/>
      <c r="C10" s="185"/>
      <c r="D10" s="185"/>
      <c r="E10" s="185"/>
      <c r="F10" s="185"/>
      <c r="G10" s="185"/>
      <c r="H10" s="185"/>
      <c r="I10" s="185"/>
      <c r="J10" s="74" t="s">
        <v>58</v>
      </c>
      <c r="K10" s="74" t="s">
        <v>65</v>
      </c>
    </row>
    <row r="11" spans="1:11" ht="15.75">
      <c r="A11" s="74">
        <v>1</v>
      </c>
      <c r="B11" s="74">
        <v>2</v>
      </c>
      <c r="C11" s="74">
        <v>3</v>
      </c>
      <c r="D11" s="74">
        <v>4</v>
      </c>
      <c r="E11" s="74">
        <v>5</v>
      </c>
      <c r="F11" s="25" t="s">
        <v>126</v>
      </c>
      <c r="G11" s="74">
        <v>6</v>
      </c>
      <c r="H11" s="74">
        <v>7</v>
      </c>
      <c r="I11" s="74">
        <v>8</v>
      </c>
      <c r="J11" s="74">
        <v>9</v>
      </c>
      <c r="K11" s="74">
        <v>10</v>
      </c>
    </row>
    <row r="12" spans="1:11" ht="15.75">
      <c r="A12" s="71" t="s">
        <v>66</v>
      </c>
      <c r="B12" s="72">
        <v>100</v>
      </c>
      <c r="C12" s="72" t="s">
        <v>67</v>
      </c>
      <c r="D12" s="73">
        <f>D15+D19+D30+D33+D43+D47+D50</f>
        <v>10416300</v>
      </c>
      <c r="E12" s="73">
        <f>E19+E30+E33</f>
        <v>10128600</v>
      </c>
      <c r="F12" s="76"/>
      <c r="G12" s="73">
        <f>G47</f>
        <v>27500</v>
      </c>
      <c r="H12" s="75"/>
      <c r="I12" s="75"/>
      <c r="J12" s="73">
        <f>J15+J43+J50</f>
        <v>260200</v>
      </c>
      <c r="K12" s="75"/>
    </row>
    <row r="13" spans="1:11" ht="15.75">
      <c r="A13" s="29" t="s">
        <v>36</v>
      </c>
      <c r="B13" s="188">
        <v>110</v>
      </c>
      <c r="C13" s="201"/>
      <c r="D13" s="214">
        <f>D15</f>
        <v>20000</v>
      </c>
      <c r="E13" s="188" t="s">
        <v>67</v>
      </c>
      <c r="F13" s="216"/>
      <c r="G13" s="188" t="s">
        <v>67</v>
      </c>
      <c r="H13" s="188" t="s">
        <v>67</v>
      </c>
      <c r="I13" s="188" t="s">
        <v>67</v>
      </c>
      <c r="J13" s="214">
        <f>J15</f>
        <v>20000</v>
      </c>
      <c r="K13" s="188" t="s">
        <v>67</v>
      </c>
    </row>
    <row r="14" spans="1:11" ht="15.75">
      <c r="A14" s="71" t="s">
        <v>68</v>
      </c>
      <c r="B14" s="188"/>
      <c r="C14" s="201"/>
      <c r="D14" s="215"/>
      <c r="E14" s="188"/>
      <c r="F14" s="216"/>
      <c r="G14" s="188"/>
      <c r="H14" s="188"/>
      <c r="I14" s="188"/>
      <c r="J14" s="217"/>
      <c r="K14" s="188"/>
    </row>
    <row r="15" spans="1:11" ht="15.75">
      <c r="A15" s="30" t="s">
        <v>142</v>
      </c>
      <c r="B15" s="72"/>
      <c r="C15" s="75"/>
      <c r="D15" s="73">
        <f>D16+D17</f>
        <v>20000</v>
      </c>
      <c r="E15" s="72"/>
      <c r="F15" s="76"/>
      <c r="G15" s="72"/>
      <c r="H15" s="72"/>
      <c r="I15" s="72"/>
      <c r="J15" s="73">
        <f>J16+J17</f>
        <v>20000</v>
      </c>
      <c r="K15" s="72"/>
    </row>
    <row r="16" spans="1:11" ht="15.75">
      <c r="A16" s="31" t="s">
        <v>140</v>
      </c>
      <c r="B16" s="72"/>
      <c r="C16" s="72">
        <v>290</v>
      </c>
      <c r="D16" s="32">
        <v>5000</v>
      </c>
      <c r="E16" s="72"/>
      <c r="F16" s="76"/>
      <c r="G16" s="72"/>
      <c r="H16" s="72"/>
      <c r="I16" s="72"/>
      <c r="J16" s="32">
        <f>D16</f>
        <v>5000</v>
      </c>
      <c r="K16" s="72"/>
    </row>
    <row r="17" spans="1:11" ht="15.75">
      <c r="A17" s="33" t="s">
        <v>135</v>
      </c>
      <c r="B17" s="75"/>
      <c r="C17" s="72">
        <v>340</v>
      </c>
      <c r="D17" s="32">
        <v>15000</v>
      </c>
      <c r="E17" s="75"/>
      <c r="F17" s="76"/>
      <c r="G17" s="75"/>
      <c r="H17" s="75"/>
      <c r="I17" s="75"/>
      <c r="J17" s="32">
        <f>D17</f>
        <v>15000</v>
      </c>
      <c r="K17" s="75"/>
    </row>
    <row r="18" spans="1:11" ht="15.75">
      <c r="A18" s="71" t="s">
        <v>69</v>
      </c>
      <c r="B18" s="72">
        <v>120</v>
      </c>
      <c r="C18" s="75"/>
      <c r="D18" s="53">
        <f>D19+D30+D33+D43</f>
        <v>10203800</v>
      </c>
      <c r="E18" s="53">
        <f>E19+E30+E33</f>
        <v>10128600</v>
      </c>
      <c r="F18" s="76"/>
      <c r="G18" s="72" t="s">
        <v>67</v>
      </c>
      <c r="H18" s="72" t="s">
        <v>67</v>
      </c>
      <c r="I18" s="75"/>
      <c r="J18" s="73">
        <f>J19</f>
        <v>75200</v>
      </c>
      <c r="K18" s="75"/>
    </row>
    <row r="19" spans="1:11" ht="15.75">
      <c r="A19" s="71" t="s">
        <v>36</v>
      </c>
      <c r="B19" s="188"/>
      <c r="C19" s="188"/>
      <c r="D19" s="218">
        <f>D21+D22+D23+D24+D25+D26+D27+D28+D29</f>
        <v>8277600</v>
      </c>
      <c r="E19" s="218">
        <f>E21+E22+E23+E24+E25+E26+E27+E28+E29</f>
        <v>8277600</v>
      </c>
      <c r="F19" s="185"/>
      <c r="G19" s="188"/>
      <c r="H19" s="188"/>
      <c r="I19" s="188"/>
      <c r="J19" s="219">
        <f>J43</f>
        <v>75200</v>
      </c>
      <c r="K19" s="188"/>
    </row>
    <row r="20" spans="1:11" ht="195.75" customHeight="1">
      <c r="A20" s="34" t="s">
        <v>156</v>
      </c>
      <c r="B20" s="188"/>
      <c r="C20" s="188"/>
      <c r="D20" s="218"/>
      <c r="E20" s="218"/>
      <c r="F20" s="185"/>
      <c r="G20" s="188"/>
      <c r="H20" s="188"/>
      <c r="I20" s="188"/>
      <c r="J20" s="220"/>
      <c r="K20" s="188"/>
    </row>
    <row r="21" spans="1:11" ht="15.75">
      <c r="A21" s="35" t="s">
        <v>127</v>
      </c>
      <c r="B21" s="72"/>
      <c r="C21" s="36">
        <v>211</v>
      </c>
      <c r="D21" s="32">
        <f>E21</f>
        <v>5848996</v>
      </c>
      <c r="E21" s="32">
        <v>5848996</v>
      </c>
      <c r="F21" s="36"/>
      <c r="G21" s="72"/>
      <c r="H21" s="72"/>
      <c r="I21" s="75"/>
      <c r="J21" s="75"/>
      <c r="K21" s="75"/>
    </row>
    <row r="22" spans="1:11" ht="15.75">
      <c r="A22" s="35" t="s">
        <v>128</v>
      </c>
      <c r="B22" s="72"/>
      <c r="C22" s="36">
        <v>212</v>
      </c>
      <c r="D22" s="32">
        <f aca="true" t="shared" si="0" ref="D22:D29">E22</f>
        <v>4150</v>
      </c>
      <c r="E22" s="32">
        <v>4150</v>
      </c>
      <c r="F22" s="36"/>
      <c r="G22" s="72"/>
      <c r="H22" s="72"/>
      <c r="I22" s="75"/>
      <c r="J22" s="75"/>
      <c r="K22" s="75"/>
    </row>
    <row r="23" spans="1:11" ht="15.75">
      <c r="A23" s="35" t="s">
        <v>129</v>
      </c>
      <c r="B23" s="72"/>
      <c r="C23" s="36">
        <v>213</v>
      </c>
      <c r="D23" s="32">
        <f t="shared" si="0"/>
        <v>1766396</v>
      </c>
      <c r="E23" s="32">
        <v>1766396</v>
      </c>
      <c r="F23" s="36"/>
      <c r="G23" s="72"/>
      <c r="H23" s="72"/>
      <c r="I23" s="75"/>
      <c r="J23" s="75"/>
      <c r="K23" s="75"/>
    </row>
    <row r="24" spans="1:11" ht="15.75">
      <c r="A24" s="35" t="s">
        <v>130</v>
      </c>
      <c r="B24" s="72"/>
      <c r="C24" s="36">
        <v>221</v>
      </c>
      <c r="D24" s="32">
        <f t="shared" si="0"/>
        <v>56500</v>
      </c>
      <c r="E24" s="32">
        <v>56500</v>
      </c>
      <c r="F24" s="36"/>
      <c r="G24" s="72"/>
      <c r="H24" s="72"/>
      <c r="I24" s="75"/>
      <c r="J24" s="75"/>
      <c r="K24" s="75"/>
    </row>
    <row r="25" spans="1:11" ht="15.75">
      <c r="A25" s="35" t="s">
        <v>131</v>
      </c>
      <c r="B25" s="72"/>
      <c r="C25" s="36">
        <v>222</v>
      </c>
      <c r="D25" s="32">
        <f t="shared" si="0"/>
        <v>1000</v>
      </c>
      <c r="E25" s="32">
        <v>1000</v>
      </c>
      <c r="F25" s="36"/>
      <c r="G25" s="72"/>
      <c r="H25" s="72"/>
      <c r="I25" s="75"/>
      <c r="J25" s="75"/>
      <c r="K25" s="75"/>
    </row>
    <row r="26" spans="1:11" ht="15.75">
      <c r="A26" s="35" t="s">
        <v>132</v>
      </c>
      <c r="B26" s="72"/>
      <c r="C26" s="36">
        <v>225</v>
      </c>
      <c r="D26" s="32">
        <f t="shared" si="0"/>
        <v>10000</v>
      </c>
      <c r="E26" s="32">
        <v>10000</v>
      </c>
      <c r="F26" s="36"/>
      <c r="G26" s="72"/>
      <c r="H26" s="72"/>
      <c r="I26" s="75"/>
      <c r="J26" s="75"/>
      <c r="K26" s="75"/>
    </row>
    <row r="27" spans="1:11" ht="15.75">
      <c r="A27" s="35" t="s">
        <v>133</v>
      </c>
      <c r="B27" s="72"/>
      <c r="C27" s="36">
        <v>226</v>
      </c>
      <c r="D27" s="32">
        <f t="shared" si="0"/>
        <v>152866</v>
      </c>
      <c r="E27" s="32">
        <v>152866</v>
      </c>
      <c r="F27" s="36"/>
      <c r="G27" s="72"/>
      <c r="H27" s="72"/>
      <c r="I27" s="75"/>
      <c r="J27" s="75"/>
      <c r="K27" s="75"/>
    </row>
    <row r="28" spans="1:11" ht="15.75">
      <c r="A28" s="35" t="s">
        <v>134</v>
      </c>
      <c r="B28" s="72"/>
      <c r="C28" s="36">
        <v>310</v>
      </c>
      <c r="D28" s="32">
        <f t="shared" si="0"/>
        <v>328692</v>
      </c>
      <c r="E28" s="32">
        <v>328692</v>
      </c>
      <c r="F28" s="36"/>
      <c r="G28" s="72"/>
      <c r="H28" s="72"/>
      <c r="I28" s="75"/>
      <c r="J28" s="75"/>
      <c r="K28" s="75"/>
    </row>
    <row r="29" spans="1:11" ht="15.75">
      <c r="A29" s="35" t="s">
        <v>135</v>
      </c>
      <c r="B29" s="72"/>
      <c r="C29" s="36">
        <v>340</v>
      </c>
      <c r="D29" s="32">
        <f t="shared" si="0"/>
        <v>109000</v>
      </c>
      <c r="E29" s="32">
        <v>109000</v>
      </c>
      <c r="F29" s="36"/>
      <c r="G29" s="72"/>
      <c r="H29" s="72"/>
      <c r="I29" s="75"/>
      <c r="J29" s="75"/>
      <c r="K29" s="75"/>
    </row>
    <row r="30" spans="1:11" ht="94.5">
      <c r="A30" s="37" t="s">
        <v>157</v>
      </c>
      <c r="B30" s="72"/>
      <c r="C30" s="32"/>
      <c r="D30" s="73">
        <f>D31+D32</f>
        <v>506000</v>
      </c>
      <c r="E30" s="73">
        <f>E31+E32</f>
        <v>506000</v>
      </c>
      <c r="F30" s="76"/>
      <c r="G30" s="72"/>
      <c r="H30" s="72"/>
      <c r="I30" s="75"/>
      <c r="J30" s="75"/>
      <c r="K30" s="75"/>
    </row>
    <row r="31" spans="1:11" ht="15.75">
      <c r="A31" s="35" t="s">
        <v>127</v>
      </c>
      <c r="B31" s="72"/>
      <c r="C31" s="38">
        <v>211</v>
      </c>
      <c r="D31" s="32">
        <f>E31</f>
        <v>388600</v>
      </c>
      <c r="E31" s="32">
        <v>388600</v>
      </c>
      <c r="F31" s="76"/>
      <c r="G31" s="72"/>
      <c r="H31" s="72"/>
      <c r="I31" s="75"/>
      <c r="J31" s="75"/>
      <c r="K31" s="75"/>
    </row>
    <row r="32" spans="1:11" ht="15.75">
      <c r="A32" s="35" t="s">
        <v>129</v>
      </c>
      <c r="B32" s="72"/>
      <c r="C32" s="38">
        <v>213</v>
      </c>
      <c r="D32" s="32">
        <f>E32</f>
        <v>117400</v>
      </c>
      <c r="E32" s="32">
        <v>117400</v>
      </c>
      <c r="F32" s="76"/>
      <c r="G32" s="72"/>
      <c r="H32" s="72"/>
      <c r="I32" s="75"/>
      <c r="J32" s="75"/>
      <c r="K32" s="75"/>
    </row>
    <row r="33" spans="1:11" ht="47.25">
      <c r="A33" s="39" t="s">
        <v>158</v>
      </c>
      <c r="B33" s="72"/>
      <c r="C33" s="38"/>
      <c r="D33" s="73">
        <f>D34+D35+D36+D37+D38+D39+D40+D41+D42</f>
        <v>1345000</v>
      </c>
      <c r="E33" s="73">
        <f>E34+E35+E36+E37+E38+E39+E40+E41+E42</f>
        <v>1345000</v>
      </c>
      <c r="F33" s="76"/>
      <c r="G33" s="72"/>
      <c r="H33" s="72"/>
      <c r="I33" s="75"/>
      <c r="J33" s="75"/>
      <c r="K33" s="75"/>
    </row>
    <row r="34" spans="1:11" ht="15.75">
      <c r="A34" s="33" t="s">
        <v>128</v>
      </c>
      <c r="B34" s="72"/>
      <c r="C34" s="40">
        <v>212</v>
      </c>
      <c r="D34" s="32">
        <f>E34</f>
        <v>0</v>
      </c>
      <c r="E34" s="32">
        <v>0</v>
      </c>
      <c r="F34" s="76"/>
      <c r="G34" s="72"/>
      <c r="H34" s="72"/>
      <c r="I34" s="75"/>
      <c r="J34" s="75"/>
      <c r="K34" s="75"/>
    </row>
    <row r="35" spans="1:11" ht="15.75">
      <c r="A35" s="33" t="s">
        <v>136</v>
      </c>
      <c r="B35" s="72"/>
      <c r="C35" s="40">
        <v>221</v>
      </c>
      <c r="D35" s="32">
        <f aca="true" t="shared" si="1" ref="D35:D42">E35</f>
        <v>41900</v>
      </c>
      <c r="E35" s="32">
        <v>41900</v>
      </c>
      <c r="F35" s="76"/>
      <c r="G35" s="72"/>
      <c r="H35" s="72"/>
      <c r="I35" s="75"/>
      <c r="J35" s="75"/>
      <c r="K35" s="75"/>
    </row>
    <row r="36" spans="1:11" ht="15.75">
      <c r="A36" s="33" t="s">
        <v>131</v>
      </c>
      <c r="B36" s="72"/>
      <c r="C36" s="40">
        <v>222</v>
      </c>
      <c r="D36" s="32">
        <f t="shared" si="1"/>
        <v>0</v>
      </c>
      <c r="E36" s="32">
        <v>0</v>
      </c>
      <c r="F36" s="76"/>
      <c r="G36" s="72"/>
      <c r="H36" s="72"/>
      <c r="I36" s="75"/>
      <c r="J36" s="75"/>
      <c r="K36" s="75"/>
    </row>
    <row r="37" spans="1:11" ht="15.75">
      <c r="A37" s="33" t="s">
        <v>137</v>
      </c>
      <c r="B37" s="72"/>
      <c r="C37" s="40">
        <v>223</v>
      </c>
      <c r="D37" s="32">
        <f t="shared" si="1"/>
        <v>947000</v>
      </c>
      <c r="E37" s="32">
        <v>947000</v>
      </c>
      <c r="F37" s="76"/>
      <c r="G37" s="72"/>
      <c r="H37" s="72"/>
      <c r="I37" s="75"/>
      <c r="J37" s="75"/>
      <c r="K37" s="75"/>
    </row>
    <row r="38" spans="1:11" ht="15.75">
      <c r="A38" s="33" t="s">
        <v>138</v>
      </c>
      <c r="B38" s="72"/>
      <c r="C38" s="40">
        <v>225</v>
      </c>
      <c r="D38" s="32">
        <f t="shared" si="1"/>
        <v>74650</v>
      </c>
      <c r="E38" s="32">
        <v>74650</v>
      </c>
      <c r="F38" s="76"/>
      <c r="G38" s="72"/>
      <c r="H38" s="72"/>
      <c r="I38" s="75"/>
      <c r="J38" s="75"/>
      <c r="K38" s="75"/>
    </row>
    <row r="39" spans="1:11" ht="15.75">
      <c r="A39" s="33" t="s">
        <v>139</v>
      </c>
      <c r="B39" s="72"/>
      <c r="C39" s="40">
        <v>226</v>
      </c>
      <c r="D39" s="32">
        <f t="shared" si="1"/>
        <v>36300</v>
      </c>
      <c r="E39" s="32">
        <v>36300</v>
      </c>
      <c r="F39" s="76"/>
      <c r="G39" s="72"/>
      <c r="H39" s="72"/>
      <c r="I39" s="75"/>
      <c r="J39" s="75"/>
      <c r="K39" s="75"/>
    </row>
    <row r="40" spans="1:11" ht="15.75">
      <c r="A40" s="33" t="s">
        <v>140</v>
      </c>
      <c r="B40" s="72"/>
      <c r="C40" s="40">
        <v>290</v>
      </c>
      <c r="D40" s="32">
        <f t="shared" si="1"/>
        <v>29000</v>
      </c>
      <c r="E40" s="32">
        <v>29000</v>
      </c>
      <c r="F40" s="76"/>
      <c r="G40" s="72"/>
      <c r="H40" s="72"/>
      <c r="I40" s="75"/>
      <c r="J40" s="75"/>
      <c r="K40" s="75"/>
    </row>
    <row r="41" spans="1:11" ht="15.75">
      <c r="A41" s="33" t="s">
        <v>134</v>
      </c>
      <c r="B41" s="72"/>
      <c r="C41" s="40">
        <v>310</v>
      </c>
      <c r="D41" s="32">
        <f t="shared" si="1"/>
        <v>0</v>
      </c>
      <c r="E41" s="32">
        <v>0</v>
      </c>
      <c r="F41" s="76"/>
      <c r="G41" s="72"/>
      <c r="H41" s="72"/>
      <c r="I41" s="75"/>
      <c r="J41" s="75"/>
      <c r="K41" s="75"/>
    </row>
    <row r="42" spans="1:11" ht="15.75">
      <c r="A42" s="33" t="s">
        <v>135</v>
      </c>
      <c r="B42" s="72"/>
      <c r="C42" s="40">
        <v>340</v>
      </c>
      <c r="D42" s="32">
        <f t="shared" si="1"/>
        <v>216150</v>
      </c>
      <c r="E42" s="32">
        <v>216150</v>
      </c>
      <c r="F42" s="76"/>
      <c r="G42" s="72"/>
      <c r="H42" s="72"/>
      <c r="I42" s="75"/>
      <c r="J42" s="75"/>
      <c r="K42" s="75"/>
    </row>
    <row r="43" spans="1:11" ht="31.5">
      <c r="A43" s="41" t="s">
        <v>141</v>
      </c>
      <c r="B43" s="72"/>
      <c r="C43" s="38"/>
      <c r="D43" s="73">
        <f>D44</f>
        <v>75200</v>
      </c>
      <c r="E43" s="73"/>
      <c r="F43" s="76"/>
      <c r="G43" s="72"/>
      <c r="H43" s="72"/>
      <c r="I43" s="75"/>
      <c r="J43" s="73">
        <f>D43</f>
        <v>75200</v>
      </c>
      <c r="K43" s="75"/>
    </row>
    <row r="44" spans="1:11" ht="15.75">
      <c r="A44" s="33" t="s">
        <v>135</v>
      </c>
      <c r="B44" s="72"/>
      <c r="C44" s="38">
        <v>340</v>
      </c>
      <c r="D44" s="32">
        <v>75200</v>
      </c>
      <c r="E44" s="32"/>
      <c r="F44" s="76"/>
      <c r="G44" s="72"/>
      <c r="H44" s="72"/>
      <c r="I44" s="75"/>
      <c r="J44" s="32">
        <f>D44</f>
        <v>75200</v>
      </c>
      <c r="K44" s="75"/>
    </row>
    <row r="45" spans="1:11" ht="15.75">
      <c r="A45" s="71" t="s">
        <v>70</v>
      </c>
      <c r="B45" s="72">
        <v>130</v>
      </c>
      <c r="C45" s="75"/>
      <c r="D45" s="75"/>
      <c r="E45" s="72" t="s">
        <v>67</v>
      </c>
      <c r="F45" s="76"/>
      <c r="G45" s="72" t="s">
        <v>67</v>
      </c>
      <c r="H45" s="72" t="s">
        <v>67</v>
      </c>
      <c r="I45" s="72" t="s">
        <v>67</v>
      </c>
      <c r="J45" s="75"/>
      <c r="K45" s="72" t="s">
        <v>67</v>
      </c>
    </row>
    <row r="46" spans="1:11" ht="31.5">
      <c r="A46" s="71" t="s">
        <v>71</v>
      </c>
      <c r="B46" s="72">
        <v>140</v>
      </c>
      <c r="C46" s="75"/>
      <c r="D46" s="75"/>
      <c r="E46" s="72" t="s">
        <v>67</v>
      </c>
      <c r="F46" s="76"/>
      <c r="G46" s="72" t="s">
        <v>67</v>
      </c>
      <c r="H46" s="72" t="s">
        <v>67</v>
      </c>
      <c r="I46" s="72" t="s">
        <v>67</v>
      </c>
      <c r="J46" s="75"/>
      <c r="K46" s="72" t="s">
        <v>67</v>
      </c>
    </row>
    <row r="47" spans="1:11" ht="15.75">
      <c r="A47" s="43" t="s">
        <v>72</v>
      </c>
      <c r="B47" s="72">
        <v>150</v>
      </c>
      <c r="C47" s="75"/>
      <c r="D47" s="73">
        <f>D48+D49</f>
        <v>27500</v>
      </c>
      <c r="E47" s="72" t="s">
        <v>67</v>
      </c>
      <c r="F47" s="76"/>
      <c r="G47" s="73">
        <f>G48+G49</f>
        <v>27500</v>
      </c>
      <c r="H47" s="75"/>
      <c r="I47" s="72" t="s">
        <v>67</v>
      </c>
      <c r="J47" s="72" t="s">
        <v>67</v>
      </c>
      <c r="K47" s="72" t="s">
        <v>67</v>
      </c>
    </row>
    <row r="48" spans="1:11" ht="31.5">
      <c r="A48" s="39" t="s">
        <v>159</v>
      </c>
      <c r="B48" s="72"/>
      <c r="C48" s="36">
        <v>340</v>
      </c>
      <c r="D48" s="32">
        <f>G48</f>
        <v>26100</v>
      </c>
      <c r="E48" s="32"/>
      <c r="F48" s="42"/>
      <c r="G48" s="32">
        <v>26100</v>
      </c>
      <c r="H48" s="75"/>
      <c r="I48" s="72"/>
      <c r="J48" s="72"/>
      <c r="K48" s="72"/>
    </row>
    <row r="49" spans="1:11" ht="78.75">
      <c r="A49" s="39" t="s">
        <v>160</v>
      </c>
      <c r="B49" s="72"/>
      <c r="C49" s="36">
        <v>340</v>
      </c>
      <c r="D49" s="32">
        <f>G49</f>
        <v>1400</v>
      </c>
      <c r="E49" s="32"/>
      <c r="F49" s="42"/>
      <c r="G49" s="32">
        <v>1400</v>
      </c>
      <c r="H49" s="75"/>
      <c r="I49" s="72"/>
      <c r="J49" s="72"/>
      <c r="K49" s="72"/>
    </row>
    <row r="50" spans="1:11" ht="15.75">
      <c r="A50" s="71" t="s">
        <v>73</v>
      </c>
      <c r="B50" s="72">
        <v>160</v>
      </c>
      <c r="C50" s="36"/>
      <c r="D50" s="73">
        <f>D51</f>
        <v>165000</v>
      </c>
      <c r="E50" s="72" t="s">
        <v>67</v>
      </c>
      <c r="F50" s="76"/>
      <c r="G50" s="72" t="s">
        <v>67</v>
      </c>
      <c r="H50" s="72" t="s">
        <v>67</v>
      </c>
      <c r="I50" s="72" t="s">
        <v>67</v>
      </c>
      <c r="J50" s="73">
        <f>D50</f>
        <v>165000</v>
      </c>
      <c r="K50" s="75"/>
    </row>
    <row r="51" spans="1:11" ht="47.25">
      <c r="A51" s="41" t="s">
        <v>143</v>
      </c>
      <c r="B51" s="72"/>
      <c r="C51" s="36">
        <v>340</v>
      </c>
      <c r="D51" s="32">
        <v>165000</v>
      </c>
      <c r="E51" s="72"/>
      <c r="F51" s="76"/>
      <c r="G51" s="72"/>
      <c r="H51" s="72"/>
      <c r="I51" s="72"/>
      <c r="J51" s="32">
        <f>D51</f>
        <v>165000</v>
      </c>
      <c r="K51" s="75"/>
    </row>
    <row r="52" spans="1:11" ht="15.75">
      <c r="A52" s="71" t="s">
        <v>74</v>
      </c>
      <c r="B52" s="72">
        <v>180</v>
      </c>
      <c r="C52" s="72" t="s">
        <v>67</v>
      </c>
      <c r="D52" s="75"/>
      <c r="E52" s="72" t="s">
        <v>67</v>
      </c>
      <c r="F52" s="76"/>
      <c r="G52" s="72" t="s">
        <v>67</v>
      </c>
      <c r="H52" s="72" t="s">
        <v>67</v>
      </c>
      <c r="I52" s="72" t="s">
        <v>67</v>
      </c>
      <c r="J52" s="75"/>
      <c r="K52" s="72" t="s">
        <v>67</v>
      </c>
    </row>
    <row r="53" spans="1:11" ht="15.75">
      <c r="A53" s="71"/>
      <c r="B53" s="75"/>
      <c r="C53" s="75"/>
      <c r="D53" s="75"/>
      <c r="E53" s="75"/>
      <c r="F53" s="76"/>
      <c r="G53" s="75"/>
      <c r="H53" s="75"/>
      <c r="I53" s="75"/>
      <c r="J53" s="75"/>
      <c r="K53" s="75"/>
    </row>
    <row r="54" spans="1:11" ht="15.75">
      <c r="A54" s="43" t="s">
        <v>75</v>
      </c>
      <c r="B54" s="72">
        <v>200</v>
      </c>
      <c r="C54" s="72" t="s">
        <v>67</v>
      </c>
      <c r="D54" s="73">
        <f>D55+D66+D76</f>
        <v>10416300</v>
      </c>
      <c r="E54" s="73">
        <f>E56+E62+E66+E76</f>
        <v>10128600</v>
      </c>
      <c r="F54" s="76"/>
      <c r="G54" s="73">
        <f>G76</f>
        <v>27500</v>
      </c>
      <c r="H54" s="75"/>
      <c r="I54" s="75"/>
      <c r="J54" s="53">
        <f>J66+J76</f>
        <v>260200</v>
      </c>
      <c r="K54" s="75"/>
    </row>
    <row r="55" spans="1:11" ht="15.75">
      <c r="A55" s="71" t="s">
        <v>76</v>
      </c>
      <c r="B55" s="72">
        <v>210</v>
      </c>
      <c r="C55" s="75"/>
      <c r="D55" s="73">
        <f>D56+D62</f>
        <v>8134792</v>
      </c>
      <c r="E55" s="73">
        <f>E56+E62</f>
        <v>8134792</v>
      </c>
      <c r="F55" s="76"/>
      <c r="G55" s="75"/>
      <c r="H55" s="75"/>
      <c r="I55" s="75"/>
      <c r="J55" s="75"/>
      <c r="K55" s="75"/>
    </row>
    <row r="56" spans="1:11" ht="15.75">
      <c r="A56" s="29" t="s">
        <v>34</v>
      </c>
      <c r="B56" s="188">
        <v>211</v>
      </c>
      <c r="C56" s="201"/>
      <c r="D56" s="218">
        <f>D58+D59+D60+D61</f>
        <v>8121392</v>
      </c>
      <c r="E56" s="218">
        <f>E58+E59+E60+E61</f>
        <v>8121392</v>
      </c>
      <c r="F56" s="216"/>
      <c r="G56" s="201"/>
      <c r="H56" s="201"/>
      <c r="I56" s="201"/>
      <c r="J56" s="201"/>
      <c r="K56" s="201"/>
    </row>
    <row r="57" spans="1:11" ht="15.75">
      <c r="A57" s="29" t="s">
        <v>77</v>
      </c>
      <c r="B57" s="188"/>
      <c r="C57" s="201"/>
      <c r="D57" s="218"/>
      <c r="E57" s="221"/>
      <c r="F57" s="216"/>
      <c r="G57" s="201"/>
      <c r="H57" s="201"/>
      <c r="I57" s="201"/>
      <c r="J57" s="201"/>
      <c r="K57" s="201"/>
    </row>
    <row r="58" spans="1:11" ht="15.75">
      <c r="A58" s="29" t="s">
        <v>144</v>
      </c>
      <c r="B58" s="72"/>
      <c r="C58" s="72">
        <v>111</v>
      </c>
      <c r="D58" s="32">
        <f>E58</f>
        <v>5848996</v>
      </c>
      <c r="E58" s="32">
        <v>5848996</v>
      </c>
      <c r="F58" s="42"/>
      <c r="G58" s="75"/>
      <c r="H58" s="75"/>
      <c r="I58" s="75"/>
      <c r="J58" s="75"/>
      <c r="K58" s="75"/>
    </row>
    <row r="59" spans="1:11" ht="15.75">
      <c r="A59" s="29" t="s">
        <v>145</v>
      </c>
      <c r="B59" s="72"/>
      <c r="C59" s="72">
        <v>111</v>
      </c>
      <c r="D59" s="32">
        <f>E59</f>
        <v>388600</v>
      </c>
      <c r="E59" s="32">
        <v>388600</v>
      </c>
      <c r="F59" s="76"/>
      <c r="G59" s="75"/>
      <c r="H59" s="75"/>
      <c r="I59" s="75"/>
      <c r="J59" s="75"/>
      <c r="K59" s="75"/>
    </row>
    <row r="60" spans="1:11" ht="15.75">
      <c r="A60" s="29" t="s">
        <v>144</v>
      </c>
      <c r="B60" s="72"/>
      <c r="C60" s="72">
        <v>119</v>
      </c>
      <c r="D60" s="32">
        <f>E60</f>
        <v>1766396</v>
      </c>
      <c r="E60" s="32">
        <v>1766396</v>
      </c>
      <c r="F60" s="42"/>
      <c r="G60" s="75"/>
      <c r="H60" s="75"/>
      <c r="I60" s="75"/>
      <c r="J60" s="75"/>
      <c r="K60" s="75"/>
    </row>
    <row r="61" spans="1:11" ht="15.75">
      <c r="A61" s="71" t="s">
        <v>145</v>
      </c>
      <c r="B61" s="75"/>
      <c r="C61" s="72">
        <v>119</v>
      </c>
      <c r="D61" s="32">
        <f>E61</f>
        <v>117400</v>
      </c>
      <c r="E61" s="32">
        <v>117400</v>
      </c>
      <c r="F61" s="76"/>
      <c r="G61" s="75"/>
      <c r="H61" s="75"/>
      <c r="I61" s="75"/>
      <c r="J61" s="75"/>
      <c r="K61" s="75"/>
    </row>
    <row r="62" spans="1:11" ht="15.75">
      <c r="A62" s="71" t="s">
        <v>148</v>
      </c>
      <c r="B62" s="75"/>
      <c r="C62" s="72"/>
      <c r="D62" s="73">
        <f>D63</f>
        <v>13400</v>
      </c>
      <c r="E62" s="73">
        <f>D62</f>
        <v>13400</v>
      </c>
      <c r="F62" s="76"/>
      <c r="G62" s="75"/>
      <c r="H62" s="75"/>
      <c r="I62" s="75"/>
      <c r="J62" s="75"/>
      <c r="K62" s="75"/>
    </row>
    <row r="63" spans="1:11" ht="15.75">
      <c r="A63" s="71" t="s">
        <v>144</v>
      </c>
      <c r="B63" s="75"/>
      <c r="C63" s="72">
        <v>112</v>
      </c>
      <c r="D63" s="32">
        <f>E63</f>
        <v>13400</v>
      </c>
      <c r="E63" s="32">
        <v>13400</v>
      </c>
      <c r="F63" s="76"/>
      <c r="G63" s="75"/>
      <c r="H63" s="75"/>
      <c r="I63" s="75"/>
      <c r="J63" s="75"/>
      <c r="K63" s="75"/>
    </row>
    <row r="64" spans="1:11" ht="15.75">
      <c r="A64" s="71" t="s">
        <v>78</v>
      </c>
      <c r="B64" s="72">
        <v>220</v>
      </c>
      <c r="C64" s="75"/>
      <c r="D64" s="75"/>
      <c r="E64" s="75"/>
      <c r="F64" s="76"/>
      <c r="G64" s="75"/>
      <c r="H64" s="75"/>
      <c r="I64" s="75"/>
      <c r="J64" s="75"/>
      <c r="K64" s="75"/>
    </row>
    <row r="65" spans="1:11" ht="15.75">
      <c r="A65" s="44" t="s">
        <v>34</v>
      </c>
      <c r="B65" s="75"/>
      <c r="C65" s="75"/>
      <c r="D65" s="75"/>
      <c r="E65" s="75"/>
      <c r="F65" s="76"/>
      <c r="G65" s="75"/>
      <c r="H65" s="75"/>
      <c r="I65" s="75"/>
      <c r="J65" s="75"/>
      <c r="K65" s="75"/>
    </row>
    <row r="66" spans="1:11" ht="15.75">
      <c r="A66" s="71" t="s">
        <v>79</v>
      </c>
      <c r="B66" s="72">
        <v>230</v>
      </c>
      <c r="C66" s="75"/>
      <c r="D66" s="73">
        <f>D68+D69+D70</f>
        <v>34000</v>
      </c>
      <c r="E66" s="73">
        <f>E68+E69</f>
        <v>29000</v>
      </c>
      <c r="F66" s="76"/>
      <c r="G66" s="75"/>
      <c r="H66" s="75"/>
      <c r="I66" s="75"/>
      <c r="J66" s="73">
        <f>J70</f>
        <v>5000</v>
      </c>
      <c r="K66" s="75"/>
    </row>
    <row r="67" spans="1:11" ht="15.75">
      <c r="A67" s="44" t="s">
        <v>34</v>
      </c>
      <c r="B67" s="75"/>
      <c r="C67" s="75"/>
      <c r="D67" s="32"/>
      <c r="E67" s="32"/>
      <c r="F67" s="76"/>
      <c r="G67" s="75"/>
      <c r="H67" s="75"/>
      <c r="I67" s="75"/>
      <c r="J67" s="36"/>
      <c r="K67" s="75"/>
    </row>
    <row r="68" spans="1:11" ht="15.75">
      <c r="A68" s="44" t="s">
        <v>145</v>
      </c>
      <c r="B68" s="75"/>
      <c r="C68" s="36">
        <v>851</v>
      </c>
      <c r="D68" s="32">
        <f>E68</f>
        <v>26700</v>
      </c>
      <c r="E68" s="32">
        <v>26700</v>
      </c>
      <c r="F68" s="76"/>
      <c r="G68" s="75"/>
      <c r="H68" s="75"/>
      <c r="I68" s="75"/>
      <c r="J68" s="36"/>
      <c r="K68" s="75"/>
    </row>
    <row r="69" spans="1:11" ht="15.75">
      <c r="A69" s="44" t="s">
        <v>145</v>
      </c>
      <c r="B69" s="75"/>
      <c r="C69" s="36">
        <v>852</v>
      </c>
      <c r="D69" s="32">
        <f>E69</f>
        <v>2300</v>
      </c>
      <c r="E69" s="32">
        <v>2300</v>
      </c>
      <c r="F69" s="76"/>
      <c r="G69" s="75"/>
      <c r="H69" s="75"/>
      <c r="I69" s="75"/>
      <c r="J69" s="36"/>
      <c r="K69" s="75"/>
    </row>
    <row r="70" spans="1:11" ht="15.75">
      <c r="A70" s="44" t="s">
        <v>153</v>
      </c>
      <c r="B70" s="75"/>
      <c r="C70" s="36">
        <v>852</v>
      </c>
      <c r="D70" s="32">
        <v>5000</v>
      </c>
      <c r="E70" s="32"/>
      <c r="F70" s="76"/>
      <c r="G70" s="75"/>
      <c r="H70" s="75"/>
      <c r="I70" s="75"/>
      <c r="J70" s="32">
        <f>D70</f>
        <v>5000</v>
      </c>
      <c r="K70" s="75"/>
    </row>
    <row r="71" spans="1:11" ht="15.75">
      <c r="A71" s="71" t="s">
        <v>80</v>
      </c>
      <c r="B71" s="188">
        <v>240</v>
      </c>
      <c r="C71" s="201"/>
      <c r="D71" s="201"/>
      <c r="E71" s="201"/>
      <c r="F71" s="216"/>
      <c r="G71" s="201"/>
      <c r="H71" s="201"/>
      <c r="I71" s="201"/>
      <c r="J71" s="222"/>
      <c r="K71" s="201"/>
    </row>
    <row r="72" spans="1:11" ht="15.75">
      <c r="A72" s="71" t="s">
        <v>81</v>
      </c>
      <c r="B72" s="188"/>
      <c r="C72" s="201"/>
      <c r="D72" s="201"/>
      <c r="E72" s="201"/>
      <c r="F72" s="216"/>
      <c r="G72" s="201"/>
      <c r="H72" s="201"/>
      <c r="I72" s="201"/>
      <c r="J72" s="222"/>
      <c r="K72" s="201"/>
    </row>
    <row r="73" spans="1:11" ht="15.75">
      <c r="A73" s="71" t="s">
        <v>82</v>
      </c>
      <c r="B73" s="188"/>
      <c r="C73" s="201"/>
      <c r="D73" s="201"/>
      <c r="E73" s="201"/>
      <c r="F73" s="216"/>
      <c r="G73" s="201"/>
      <c r="H73" s="201"/>
      <c r="I73" s="201"/>
      <c r="J73" s="222"/>
      <c r="K73" s="201"/>
    </row>
    <row r="74" spans="1:11" ht="15.75">
      <c r="A74" s="71"/>
      <c r="B74" s="75"/>
      <c r="C74" s="75"/>
      <c r="D74" s="75"/>
      <c r="E74" s="75"/>
      <c r="F74" s="76"/>
      <c r="G74" s="75"/>
      <c r="H74" s="75"/>
      <c r="I74" s="75"/>
      <c r="J74" s="36"/>
      <c r="K74" s="75"/>
    </row>
    <row r="75" spans="1:11" ht="15.75">
      <c r="A75" s="71" t="s">
        <v>83</v>
      </c>
      <c r="B75" s="72">
        <v>250</v>
      </c>
      <c r="C75" s="75"/>
      <c r="D75" s="75"/>
      <c r="E75" s="75"/>
      <c r="F75" s="76"/>
      <c r="G75" s="75"/>
      <c r="H75" s="75"/>
      <c r="I75" s="75"/>
      <c r="J75" s="36"/>
      <c r="K75" s="75"/>
    </row>
    <row r="76" spans="1:11" ht="15.75">
      <c r="A76" s="71" t="s">
        <v>84</v>
      </c>
      <c r="B76" s="72">
        <v>260</v>
      </c>
      <c r="C76" s="72" t="s">
        <v>67</v>
      </c>
      <c r="D76" s="73">
        <f>D77+D78+D79+D80+D81+D82+D83</f>
        <v>2247508</v>
      </c>
      <c r="E76" s="73">
        <f>E77+E78</f>
        <v>1964808</v>
      </c>
      <c r="F76" s="76"/>
      <c r="G76" s="73">
        <f>G80+G81</f>
        <v>27500</v>
      </c>
      <c r="H76" s="75"/>
      <c r="I76" s="75"/>
      <c r="J76" s="73">
        <f>J79+J82+J83</f>
        <v>255200</v>
      </c>
      <c r="K76" s="75"/>
    </row>
    <row r="77" spans="1:11" ht="15.75">
      <c r="A77" s="71" t="s">
        <v>144</v>
      </c>
      <c r="B77" s="72"/>
      <c r="C77" s="36">
        <v>244</v>
      </c>
      <c r="D77" s="32">
        <f>E77</f>
        <v>648808</v>
      </c>
      <c r="E77" s="32">
        <v>648808</v>
      </c>
      <c r="F77" s="76"/>
      <c r="G77" s="36"/>
      <c r="H77" s="75"/>
      <c r="I77" s="75"/>
      <c r="J77" s="32"/>
      <c r="K77" s="75"/>
    </row>
    <row r="78" spans="1:11" ht="15.75">
      <c r="A78" s="71" t="s">
        <v>145</v>
      </c>
      <c r="B78" s="72"/>
      <c r="C78" s="36">
        <v>244</v>
      </c>
      <c r="D78" s="32">
        <f>E78</f>
        <v>1316000</v>
      </c>
      <c r="E78" s="32">
        <v>1316000</v>
      </c>
      <c r="F78" s="76"/>
      <c r="G78" s="36"/>
      <c r="H78" s="75"/>
      <c r="I78" s="75"/>
      <c r="J78" s="32"/>
      <c r="K78" s="75"/>
    </row>
    <row r="79" spans="1:11" ht="15.75">
      <c r="A79" s="71" t="s">
        <v>149</v>
      </c>
      <c r="B79" s="72"/>
      <c r="C79" s="36">
        <v>244</v>
      </c>
      <c r="D79" s="32">
        <v>75200</v>
      </c>
      <c r="E79" s="32"/>
      <c r="F79" s="76"/>
      <c r="G79" s="36"/>
      <c r="H79" s="75"/>
      <c r="I79" s="75"/>
      <c r="J79" s="32">
        <f>D79</f>
        <v>75200</v>
      </c>
      <c r="K79" s="75"/>
    </row>
    <row r="80" spans="1:11" ht="15.75">
      <c r="A80" s="71" t="s">
        <v>150</v>
      </c>
      <c r="B80" s="72"/>
      <c r="C80" s="36">
        <v>244</v>
      </c>
      <c r="D80" s="32">
        <v>26100</v>
      </c>
      <c r="E80" s="32"/>
      <c r="F80" s="76"/>
      <c r="G80" s="32">
        <f>D80</f>
        <v>26100</v>
      </c>
      <c r="H80" s="75"/>
      <c r="I80" s="75"/>
      <c r="J80" s="32"/>
      <c r="K80" s="75"/>
    </row>
    <row r="81" spans="1:11" ht="15.75">
      <c r="A81" s="71" t="s">
        <v>151</v>
      </c>
      <c r="B81" s="72"/>
      <c r="C81" s="36">
        <v>244</v>
      </c>
      <c r="D81" s="32">
        <v>1400</v>
      </c>
      <c r="E81" s="32"/>
      <c r="F81" s="76"/>
      <c r="G81" s="32">
        <f>D81</f>
        <v>1400</v>
      </c>
      <c r="H81" s="75"/>
      <c r="I81" s="75"/>
      <c r="J81" s="32"/>
      <c r="K81" s="75"/>
    </row>
    <row r="82" spans="1:11" ht="15.75">
      <c r="A82" s="71" t="s">
        <v>152</v>
      </c>
      <c r="B82" s="75"/>
      <c r="C82" s="36">
        <v>244</v>
      </c>
      <c r="D82" s="32">
        <v>165000</v>
      </c>
      <c r="E82" s="32"/>
      <c r="F82" s="76"/>
      <c r="G82" s="75"/>
      <c r="H82" s="75"/>
      <c r="I82" s="75"/>
      <c r="J82" s="32">
        <f>D82</f>
        <v>165000</v>
      </c>
      <c r="K82" s="75"/>
    </row>
    <row r="83" spans="1:11" ht="15.75">
      <c r="A83" s="71" t="s">
        <v>153</v>
      </c>
      <c r="B83" s="71"/>
      <c r="C83" s="36">
        <v>244</v>
      </c>
      <c r="D83" s="32">
        <v>15000</v>
      </c>
      <c r="E83" s="32"/>
      <c r="F83" s="76"/>
      <c r="G83" s="71"/>
      <c r="H83" s="71"/>
      <c r="I83" s="71"/>
      <c r="J83" s="32">
        <f>D83</f>
        <v>15000</v>
      </c>
      <c r="K83" s="71"/>
    </row>
    <row r="84" spans="1:11" ht="15.75">
      <c r="A84" s="71" t="s">
        <v>85</v>
      </c>
      <c r="B84" s="72">
        <v>300</v>
      </c>
      <c r="C84" s="72" t="s">
        <v>67</v>
      </c>
      <c r="D84" s="75"/>
      <c r="E84" s="75"/>
      <c r="F84" s="76"/>
      <c r="G84" s="75"/>
      <c r="H84" s="75"/>
      <c r="I84" s="75"/>
      <c r="J84" s="75"/>
      <c r="K84" s="75"/>
    </row>
    <row r="85" spans="1:11" ht="15.75">
      <c r="A85" s="71" t="s">
        <v>34</v>
      </c>
      <c r="B85" s="188">
        <v>310</v>
      </c>
      <c r="C85" s="201"/>
      <c r="D85" s="201"/>
      <c r="E85" s="201"/>
      <c r="F85" s="216"/>
      <c r="G85" s="201"/>
      <c r="H85" s="201"/>
      <c r="I85" s="201"/>
      <c r="J85" s="201"/>
      <c r="K85" s="201"/>
    </row>
    <row r="86" spans="1:11" ht="15.75">
      <c r="A86" s="71" t="s">
        <v>86</v>
      </c>
      <c r="B86" s="188"/>
      <c r="C86" s="201"/>
      <c r="D86" s="201"/>
      <c r="E86" s="201"/>
      <c r="F86" s="216"/>
      <c r="G86" s="201"/>
      <c r="H86" s="201"/>
      <c r="I86" s="201"/>
      <c r="J86" s="201"/>
      <c r="K86" s="201"/>
    </row>
    <row r="87" spans="1:11" ht="15.75">
      <c r="A87" s="71" t="s">
        <v>87</v>
      </c>
      <c r="B87" s="72">
        <v>320</v>
      </c>
      <c r="C87" s="75"/>
      <c r="D87" s="75"/>
      <c r="E87" s="75"/>
      <c r="F87" s="76"/>
      <c r="G87" s="75"/>
      <c r="H87" s="75"/>
      <c r="I87" s="75"/>
      <c r="J87" s="75"/>
      <c r="K87" s="75"/>
    </row>
    <row r="88" spans="1:11" ht="15.75">
      <c r="A88" s="71" t="s">
        <v>88</v>
      </c>
      <c r="B88" s="72">
        <v>400</v>
      </c>
      <c r="C88" s="75"/>
      <c r="D88" s="75"/>
      <c r="E88" s="75"/>
      <c r="F88" s="76"/>
      <c r="G88" s="75"/>
      <c r="H88" s="75"/>
      <c r="I88" s="75"/>
      <c r="J88" s="75"/>
      <c r="K88" s="75"/>
    </row>
    <row r="89" spans="1:11" ht="15.75">
      <c r="A89" s="71" t="s">
        <v>89</v>
      </c>
      <c r="B89" s="188">
        <v>410</v>
      </c>
      <c r="C89" s="201"/>
      <c r="D89" s="201"/>
      <c r="E89" s="201"/>
      <c r="F89" s="216"/>
      <c r="G89" s="201"/>
      <c r="H89" s="201"/>
      <c r="I89" s="201"/>
      <c r="J89" s="201"/>
      <c r="K89" s="201"/>
    </row>
    <row r="90" spans="1:11" ht="15.75">
      <c r="A90" s="71" t="s">
        <v>90</v>
      </c>
      <c r="B90" s="188"/>
      <c r="C90" s="201"/>
      <c r="D90" s="201"/>
      <c r="E90" s="201"/>
      <c r="F90" s="216"/>
      <c r="G90" s="201"/>
      <c r="H90" s="201"/>
      <c r="I90" s="201"/>
      <c r="J90" s="201"/>
      <c r="K90" s="201"/>
    </row>
    <row r="91" spans="1:11" ht="15.75">
      <c r="A91" s="71" t="s">
        <v>91</v>
      </c>
      <c r="B91" s="72">
        <v>420</v>
      </c>
      <c r="C91" s="75"/>
      <c r="D91" s="75"/>
      <c r="E91" s="75"/>
      <c r="F91" s="76"/>
      <c r="G91" s="75"/>
      <c r="H91" s="75"/>
      <c r="I91" s="75"/>
      <c r="J91" s="75"/>
      <c r="K91" s="75"/>
    </row>
    <row r="92" spans="1:11" ht="15.75">
      <c r="A92" s="71" t="s">
        <v>92</v>
      </c>
      <c r="B92" s="72">
        <v>500</v>
      </c>
      <c r="C92" s="72" t="s">
        <v>67</v>
      </c>
      <c r="D92" s="75"/>
      <c r="E92" s="75"/>
      <c r="F92" s="76"/>
      <c r="G92" s="75"/>
      <c r="H92" s="75"/>
      <c r="I92" s="75"/>
      <c r="J92" s="75"/>
      <c r="K92" s="75"/>
    </row>
    <row r="93" spans="1:11" ht="15.75">
      <c r="A93" s="71" t="s">
        <v>93</v>
      </c>
      <c r="B93" s="72">
        <v>600</v>
      </c>
      <c r="C93" s="72" t="s">
        <v>67</v>
      </c>
      <c r="D93" s="75"/>
      <c r="E93" s="75"/>
      <c r="F93" s="76"/>
      <c r="G93" s="75"/>
      <c r="H93" s="75"/>
      <c r="I93" s="75"/>
      <c r="J93" s="75"/>
      <c r="K93" s="75"/>
    </row>
    <row r="94" ht="15.75">
      <c r="A94" s="2"/>
    </row>
    <row r="95" ht="15.75">
      <c r="A95" s="2"/>
    </row>
    <row r="96" ht="15.75">
      <c r="A96" s="2"/>
    </row>
  </sheetData>
  <sheetProtection/>
  <mergeCells count="76">
    <mergeCell ref="H89:H90"/>
    <mergeCell ref="I89:I90"/>
    <mergeCell ref="J89:J90"/>
    <mergeCell ref="K89:K90"/>
    <mergeCell ref="H85:H86"/>
    <mergeCell ref="I85:I86"/>
    <mergeCell ref="J85:J86"/>
    <mergeCell ref="K85:K86"/>
    <mergeCell ref="B89:B90"/>
    <mergeCell ref="C89:C90"/>
    <mergeCell ref="D89:D90"/>
    <mergeCell ref="E89:E90"/>
    <mergeCell ref="F89:F90"/>
    <mergeCell ref="G89:G90"/>
    <mergeCell ref="H71:H73"/>
    <mergeCell ref="I71:I73"/>
    <mergeCell ref="J71:J73"/>
    <mergeCell ref="K71:K73"/>
    <mergeCell ref="B85:B86"/>
    <mergeCell ref="C85:C86"/>
    <mergeCell ref="D85:D86"/>
    <mergeCell ref="E85:E86"/>
    <mergeCell ref="F85:F86"/>
    <mergeCell ref="G85:G86"/>
    <mergeCell ref="H56:H57"/>
    <mergeCell ref="I56:I57"/>
    <mergeCell ref="J56:J57"/>
    <mergeCell ref="K56:K57"/>
    <mergeCell ref="B71:B73"/>
    <mergeCell ref="C71:C73"/>
    <mergeCell ref="D71:D73"/>
    <mergeCell ref="E71:E73"/>
    <mergeCell ref="F71:F73"/>
    <mergeCell ref="G71:G73"/>
    <mergeCell ref="H19:H20"/>
    <mergeCell ref="I19:I20"/>
    <mergeCell ref="J19:J20"/>
    <mergeCell ref="K19:K20"/>
    <mergeCell ref="B56:B57"/>
    <mergeCell ref="C56:C57"/>
    <mergeCell ref="D56:D57"/>
    <mergeCell ref="E56:E57"/>
    <mergeCell ref="F56:F57"/>
    <mergeCell ref="G56:G57"/>
    <mergeCell ref="H13:H14"/>
    <mergeCell ref="I13:I14"/>
    <mergeCell ref="J13:J14"/>
    <mergeCell ref="K13:K14"/>
    <mergeCell ref="B19:B20"/>
    <mergeCell ref="C19:C20"/>
    <mergeCell ref="D19:D20"/>
    <mergeCell ref="E19:E20"/>
    <mergeCell ref="F19:F20"/>
    <mergeCell ref="G19:G20"/>
    <mergeCell ref="B13:B14"/>
    <mergeCell ref="C13:C14"/>
    <mergeCell ref="D13:D14"/>
    <mergeCell ref="E13:E14"/>
    <mergeCell ref="F13:F14"/>
    <mergeCell ref="G13:G14"/>
    <mergeCell ref="E9:E10"/>
    <mergeCell ref="F9:F10"/>
    <mergeCell ref="G9:G10"/>
    <mergeCell ref="H9:H10"/>
    <mergeCell ref="I9:I10"/>
    <mergeCell ref="J9:K9"/>
    <mergeCell ref="A1:K1"/>
    <mergeCell ref="A3:K3"/>
    <mergeCell ref="A4:K4"/>
    <mergeCell ref="A5:K5"/>
    <mergeCell ref="A7:A10"/>
    <mergeCell ref="B7:B10"/>
    <mergeCell ref="C7:C10"/>
    <mergeCell ref="D7:K7"/>
    <mergeCell ref="D8:D10"/>
    <mergeCell ref="E8:K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  <rowBreaks count="2" manualBreakCount="2">
    <brk id="32" max="10" man="1"/>
    <brk id="7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0" zoomScaleNormal="70" zoomScaleSheetLayoutView="70" zoomScalePageLayoutView="0" workbookViewId="0" topLeftCell="A1">
      <selection activeCell="A1" sqref="A1:IV16384"/>
    </sheetView>
  </sheetViews>
  <sheetFormatPr defaultColWidth="9.140625" defaultRowHeight="15"/>
  <cols>
    <col min="1" max="11" width="9.140625" style="1" customWidth="1"/>
  </cols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24"/>
  <sheetViews>
    <sheetView tabSelected="1" zoomScale="70" zoomScaleNormal="70" zoomScalePageLayoutView="0" workbookViewId="0" topLeftCell="A87">
      <selection activeCell="A110" sqref="A110"/>
    </sheetView>
  </sheetViews>
  <sheetFormatPr defaultColWidth="9.140625" defaultRowHeight="15"/>
  <cols>
    <col min="1" max="1" width="79.28125" style="1" customWidth="1"/>
    <col min="2" max="2" width="9.140625" style="1" customWidth="1"/>
    <col min="3" max="3" width="17.421875" style="1" customWidth="1"/>
    <col min="4" max="4" width="16.140625" style="1" customWidth="1"/>
    <col min="5" max="5" width="21.7109375" style="1" customWidth="1"/>
    <col min="6" max="6" width="15.140625" style="1" customWidth="1"/>
    <col min="7" max="7" width="14.57421875" style="1" customWidth="1"/>
    <col min="8" max="9" width="13.00390625" style="1" customWidth="1"/>
    <col min="10" max="10" width="13.28125" style="1" customWidth="1"/>
    <col min="11" max="11" width="9.140625" style="1" customWidth="1"/>
  </cols>
  <sheetData>
    <row r="1" spans="1:11" ht="15.75">
      <c r="A1" s="159" t="s">
        <v>52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ht="15.75">
      <c r="A2" s="2"/>
    </row>
    <row r="3" spans="1:11" ht="15.75">
      <c r="A3" s="183" t="s">
        <v>53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ht="15.75">
      <c r="A4" s="183" t="s">
        <v>54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</row>
    <row r="5" spans="1:11" ht="15.75">
      <c r="A5" s="183" t="s">
        <v>210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</row>
    <row r="6" spans="1:7" ht="15.75">
      <c r="A6" s="2"/>
      <c r="G6" s="46"/>
    </row>
    <row r="7" spans="1:11" ht="21.75" customHeight="1">
      <c r="A7" s="185" t="s">
        <v>31</v>
      </c>
      <c r="B7" s="185" t="s">
        <v>55</v>
      </c>
      <c r="C7" s="185" t="s">
        <v>56</v>
      </c>
      <c r="D7" s="185" t="s">
        <v>57</v>
      </c>
      <c r="E7" s="185"/>
      <c r="F7" s="185"/>
      <c r="G7" s="185"/>
      <c r="H7" s="185"/>
      <c r="I7" s="185"/>
      <c r="J7" s="185"/>
      <c r="K7" s="185"/>
    </row>
    <row r="8" spans="1:11" ht="15.75">
      <c r="A8" s="185"/>
      <c r="B8" s="185"/>
      <c r="C8" s="185"/>
      <c r="D8" s="185" t="s">
        <v>58</v>
      </c>
      <c r="E8" s="185" t="s">
        <v>36</v>
      </c>
      <c r="F8" s="185"/>
      <c r="G8" s="185"/>
      <c r="H8" s="185"/>
      <c r="I8" s="185"/>
      <c r="J8" s="185"/>
      <c r="K8" s="185"/>
    </row>
    <row r="9" spans="1:11" ht="180.75" customHeight="1">
      <c r="A9" s="185"/>
      <c r="B9" s="185"/>
      <c r="C9" s="185"/>
      <c r="D9" s="185"/>
      <c r="E9" s="185" t="s">
        <v>59</v>
      </c>
      <c r="F9" s="185" t="s">
        <v>60</v>
      </c>
      <c r="G9" s="185" t="s">
        <v>61</v>
      </c>
      <c r="H9" s="185" t="s">
        <v>62</v>
      </c>
      <c r="I9" s="185" t="s">
        <v>63</v>
      </c>
      <c r="J9" s="185" t="s">
        <v>64</v>
      </c>
      <c r="K9" s="185"/>
    </row>
    <row r="10" spans="1:11" ht="33" customHeight="1">
      <c r="A10" s="185"/>
      <c r="B10" s="185"/>
      <c r="C10" s="185"/>
      <c r="D10" s="185"/>
      <c r="E10" s="185"/>
      <c r="F10" s="185"/>
      <c r="G10" s="185"/>
      <c r="H10" s="185"/>
      <c r="I10" s="185"/>
      <c r="J10" s="145" t="s">
        <v>58</v>
      </c>
      <c r="K10" s="145" t="s">
        <v>65</v>
      </c>
    </row>
    <row r="11" spans="1:11" ht="15.75">
      <c r="A11" s="145">
        <v>1</v>
      </c>
      <c r="B11" s="145">
        <v>2</v>
      </c>
      <c r="C11" s="145">
        <v>3</v>
      </c>
      <c r="D11" s="145">
        <v>4</v>
      </c>
      <c r="E11" s="145">
        <v>5</v>
      </c>
      <c r="F11" s="25" t="s">
        <v>126</v>
      </c>
      <c r="G11" s="145">
        <v>6</v>
      </c>
      <c r="H11" s="145">
        <v>7</v>
      </c>
      <c r="I11" s="145">
        <v>8</v>
      </c>
      <c r="J11" s="145">
        <v>9</v>
      </c>
      <c r="K11" s="145">
        <v>10</v>
      </c>
    </row>
    <row r="12" spans="1:11" ht="26.25" customHeight="1">
      <c r="A12" s="43" t="s">
        <v>66</v>
      </c>
      <c r="B12" s="147">
        <v>100</v>
      </c>
      <c r="C12" s="147" t="s">
        <v>67</v>
      </c>
      <c r="D12" s="151">
        <f>D15+D18+D49+D61+D47</f>
        <v>11418916.83</v>
      </c>
      <c r="E12" s="151">
        <f>E18</f>
        <v>10292600</v>
      </c>
      <c r="F12" s="148"/>
      <c r="G12" s="151">
        <f>G49+G32+G35</f>
        <v>784600</v>
      </c>
      <c r="H12" s="150"/>
      <c r="I12" s="150"/>
      <c r="J12" s="151">
        <f>J15+J45+J61+J47</f>
        <v>341716.83</v>
      </c>
      <c r="K12" s="149"/>
    </row>
    <row r="13" spans="1:11" ht="15.75">
      <c r="A13" s="29" t="s">
        <v>36</v>
      </c>
      <c r="B13" s="188">
        <v>110</v>
      </c>
      <c r="C13" s="188">
        <v>120</v>
      </c>
      <c r="D13" s="189">
        <f>D15</f>
        <v>23716.83</v>
      </c>
      <c r="E13" s="186" t="s">
        <v>67</v>
      </c>
      <c r="F13" s="191"/>
      <c r="G13" s="186" t="s">
        <v>67</v>
      </c>
      <c r="H13" s="186" t="s">
        <v>67</v>
      </c>
      <c r="I13" s="186" t="s">
        <v>67</v>
      </c>
      <c r="J13" s="189">
        <f>J15</f>
        <v>23716.83</v>
      </c>
      <c r="K13" s="188" t="s">
        <v>67</v>
      </c>
    </row>
    <row r="14" spans="1:11" ht="17.25" customHeight="1">
      <c r="A14" s="43" t="s">
        <v>68</v>
      </c>
      <c r="B14" s="188"/>
      <c r="C14" s="188"/>
      <c r="D14" s="190"/>
      <c r="E14" s="186"/>
      <c r="F14" s="191"/>
      <c r="G14" s="186"/>
      <c r="H14" s="186"/>
      <c r="I14" s="186"/>
      <c r="J14" s="192"/>
      <c r="K14" s="188"/>
    </row>
    <row r="15" spans="1:11" ht="23.25" customHeight="1">
      <c r="A15" s="95" t="s">
        <v>142</v>
      </c>
      <c r="B15" s="146"/>
      <c r="C15" s="146"/>
      <c r="D15" s="87">
        <f>D16+D17</f>
        <v>23716.83</v>
      </c>
      <c r="E15" s="89"/>
      <c r="F15" s="90"/>
      <c r="G15" s="89"/>
      <c r="H15" s="89"/>
      <c r="I15" s="89"/>
      <c r="J15" s="87">
        <f>J16+J17</f>
        <v>23716.83</v>
      </c>
      <c r="K15" s="146"/>
    </row>
    <row r="16" spans="1:11" ht="15.75" customHeight="1">
      <c r="A16" s="95" t="s">
        <v>140</v>
      </c>
      <c r="B16" s="146"/>
      <c r="C16" s="146"/>
      <c r="D16" s="87">
        <f>J16</f>
        <v>4743</v>
      </c>
      <c r="E16" s="89"/>
      <c r="F16" s="90"/>
      <c r="G16" s="89"/>
      <c r="H16" s="89"/>
      <c r="I16" s="89"/>
      <c r="J16" s="87">
        <v>4743</v>
      </c>
      <c r="K16" s="146"/>
    </row>
    <row r="17" spans="1:11" ht="15.75">
      <c r="A17" s="111" t="s">
        <v>135</v>
      </c>
      <c r="B17" s="150"/>
      <c r="C17" s="146"/>
      <c r="D17" s="87">
        <f>J17</f>
        <v>18973.83</v>
      </c>
      <c r="E17" s="95"/>
      <c r="F17" s="90"/>
      <c r="G17" s="95"/>
      <c r="H17" s="95"/>
      <c r="I17" s="95"/>
      <c r="J17" s="87">
        <v>18973.83</v>
      </c>
      <c r="K17" s="150"/>
    </row>
    <row r="18" spans="1:11" ht="16.5" customHeight="1">
      <c r="A18" s="43" t="s">
        <v>69</v>
      </c>
      <c r="B18" s="147">
        <v>120</v>
      </c>
      <c r="C18" s="147">
        <v>130</v>
      </c>
      <c r="D18" s="131">
        <f>E18+J18</f>
        <v>10381200</v>
      </c>
      <c r="E18" s="131">
        <f>E19+E30+E32+E35+E31</f>
        <v>10292600</v>
      </c>
      <c r="F18" s="90"/>
      <c r="G18" s="89" t="s">
        <v>67</v>
      </c>
      <c r="H18" s="89" t="s">
        <v>67</v>
      </c>
      <c r="I18" s="95"/>
      <c r="J18" s="88">
        <f>J45</f>
        <v>88600</v>
      </c>
      <c r="K18" s="149"/>
    </row>
    <row r="19" spans="1:11" ht="18.75" customHeight="1">
      <c r="A19" s="114" t="s">
        <v>36</v>
      </c>
      <c r="B19" s="186"/>
      <c r="C19" s="186">
        <v>130</v>
      </c>
      <c r="D19" s="194">
        <f>E19</f>
        <v>8576600</v>
      </c>
      <c r="E19" s="194">
        <v>8576600</v>
      </c>
      <c r="F19" s="203"/>
      <c r="G19" s="186"/>
      <c r="H19" s="186"/>
      <c r="I19" s="186"/>
      <c r="J19" s="186"/>
      <c r="K19" s="186"/>
    </row>
    <row r="20" spans="1:11" ht="164.25" customHeight="1">
      <c r="A20" s="115" t="s">
        <v>192</v>
      </c>
      <c r="B20" s="186"/>
      <c r="C20" s="186"/>
      <c r="D20" s="194"/>
      <c r="E20" s="194"/>
      <c r="F20" s="203"/>
      <c r="G20" s="186"/>
      <c r="H20" s="186"/>
      <c r="I20" s="186"/>
      <c r="J20" s="186"/>
      <c r="K20" s="186"/>
    </row>
    <row r="21" spans="1:11" ht="18.75" customHeight="1" hidden="1">
      <c r="A21" s="116" t="s">
        <v>127</v>
      </c>
      <c r="B21" s="146"/>
      <c r="C21" s="117">
        <v>211</v>
      </c>
      <c r="D21" s="87">
        <f>E21</f>
        <v>0</v>
      </c>
      <c r="E21" s="87">
        <v>0</v>
      </c>
      <c r="F21" s="117"/>
      <c r="G21" s="146"/>
      <c r="H21" s="146"/>
      <c r="I21" s="150"/>
      <c r="J21" s="150"/>
      <c r="K21" s="150"/>
    </row>
    <row r="22" spans="1:11" ht="18.75" customHeight="1" hidden="1">
      <c r="A22" s="116" t="s">
        <v>128</v>
      </c>
      <c r="B22" s="146"/>
      <c r="C22" s="117">
        <v>212</v>
      </c>
      <c r="D22" s="87">
        <f aca="true" t="shared" si="0" ref="D22:D31">E22</f>
        <v>0</v>
      </c>
      <c r="E22" s="87">
        <v>0</v>
      </c>
      <c r="F22" s="80"/>
      <c r="G22" s="146"/>
      <c r="H22" s="146"/>
      <c r="I22" s="150"/>
      <c r="J22" s="150"/>
      <c r="K22" s="150"/>
    </row>
    <row r="23" spans="1:11" ht="18.75" customHeight="1" hidden="1">
      <c r="A23" s="116" t="s">
        <v>129</v>
      </c>
      <c r="B23" s="146"/>
      <c r="C23" s="117">
        <v>213</v>
      </c>
      <c r="D23" s="87">
        <f t="shared" si="0"/>
        <v>0</v>
      </c>
      <c r="E23" s="87">
        <v>0</v>
      </c>
      <c r="F23" s="117"/>
      <c r="G23" s="146"/>
      <c r="H23" s="146"/>
      <c r="I23" s="150"/>
      <c r="J23" s="150"/>
      <c r="K23" s="150"/>
    </row>
    <row r="24" spans="1:11" ht="18.75" customHeight="1" hidden="1">
      <c r="A24" s="116" t="s">
        <v>130</v>
      </c>
      <c r="B24" s="146"/>
      <c r="C24" s="117">
        <v>221</v>
      </c>
      <c r="D24" s="87">
        <f t="shared" si="0"/>
        <v>0</v>
      </c>
      <c r="E24" s="87">
        <v>0</v>
      </c>
      <c r="F24" s="117"/>
      <c r="G24" s="118"/>
      <c r="H24" s="146"/>
      <c r="I24" s="150"/>
      <c r="J24" s="150"/>
      <c r="K24" s="150"/>
    </row>
    <row r="25" spans="1:11" ht="18.75" customHeight="1" hidden="1">
      <c r="A25" s="116" t="s">
        <v>131</v>
      </c>
      <c r="B25" s="146"/>
      <c r="C25" s="117">
        <v>222</v>
      </c>
      <c r="D25" s="87">
        <f t="shared" si="0"/>
        <v>0</v>
      </c>
      <c r="E25" s="87">
        <v>0</v>
      </c>
      <c r="F25" s="117"/>
      <c r="G25" s="146"/>
      <c r="H25" s="146"/>
      <c r="I25" s="150"/>
      <c r="J25" s="150"/>
      <c r="K25" s="150"/>
    </row>
    <row r="26" spans="1:11" ht="18.75" customHeight="1" hidden="1">
      <c r="A26" s="116" t="s">
        <v>132</v>
      </c>
      <c r="B26" s="146"/>
      <c r="C26" s="117">
        <v>225</v>
      </c>
      <c r="D26" s="87">
        <f t="shared" si="0"/>
        <v>0</v>
      </c>
      <c r="E26" s="87">
        <v>0</v>
      </c>
      <c r="F26" s="117"/>
      <c r="G26" s="146"/>
      <c r="H26" s="146"/>
      <c r="I26" s="150"/>
      <c r="J26" s="150"/>
      <c r="K26" s="150"/>
    </row>
    <row r="27" spans="1:11" ht="18.75" customHeight="1" hidden="1">
      <c r="A27" s="116" t="s">
        <v>133</v>
      </c>
      <c r="B27" s="146"/>
      <c r="C27" s="117">
        <v>226</v>
      </c>
      <c r="D27" s="87">
        <f t="shared" si="0"/>
        <v>0</v>
      </c>
      <c r="E27" s="87">
        <v>0</v>
      </c>
      <c r="F27" s="117"/>
      <c r="G27" s="146"/>
      <c r="H27" s="146"/>
      <c r="I27" s="150"/>
      <c r="J27" s="150"/>
      <c r="K27" s="150"/>
    </row>
    <row r="28" spans="1:11" ht="18.75" customHeight="1" hidden="1">
      <c r="A28" s="116" t="s">
        <v>134</v>
      </c>
      <c r="B28" s="146"/>
      <c r="C28" s="117">
        <v>310</v>
      </c>
      <c r="D28" s="87">
        <f t="shared" si="0"/>
        <v>0</v>
      </c>
      <c r="E28" s="87">
        <v>0</v>
      </c>
      <c r="F28" s="117"/>
      <c r="G28" s="146"/>
      <c r="H28" s="146"/>
      <c r="I28" s="150"/>
      <c r="J28" s="150"/>
      <c r="K28" s="150"/>
    </row>
    <row r="29" spans="1:11" ht="18.75" customHeight="1" hidden="1">
      <c r="A29" s="116" t="s">
        <v>135</v>
      </c>
      <c r="B29" s="146"/>
      <c r="C29" s="117">
        <v>340</v>
      </c>
      <c r="D29" s="87">
        <f t="shared" si="0"/>
        <v>0</v>
      </c>
      <c r="E29" s="87">
        <v>0</v>
      </c>
      <c r="F29" s="117"/>
      <c r="G29" s="146"/>
      <c r="H29" s="146"/>
      <c r="I29" s="150"/>
      <c r="J29" s="150"/>
      <c r="K29" s="150"/>
    </row>
    <row r="30" spans="1:11" ht="149.25" customHeight="1">
      <c r="A30" s="115" t="s">
        <v>193</v>
      </c>
      <c r="B30" s="152"/>
      <c r="C30" s="89">
        <v>130</v>
      </c>
      <c r="D30" s="88">
        <f t="shared" si="0"/>
        <v>110900</v>
      </c>
      <c r="E30" s="88">
        <v>110900</v>
      </c>
      <c r="F30" s="117"/>
      <c r="G30" s="146"/>
      <c r="H30" s="146"/>
      <c r="I30" s="150"/>
      <c r="J30" s="150"/>
      <c r="K30" s="150"/>
    </row>
    <row r="31" spans="1:11" ht="165" customHeight="1">
      <c r="A31" s="115" t="s">
        <v>191</v>
      </c>
      <c r="B31" s="146"/>
      <c r="C31" s="89">
        <v>130</v>
      </c>
      <c r="D31" s="88">
        <f t="shared" si="0"/>
        <v>836400</v>
      </c>
      <c r="E31" s="88">
        <v>836400</v>
      </c>
      <c r="F31" s="117"/>
      <c r="G31" s="146"/>
      <c r="H31" s="146"/>
      <c r="I31" s="150"/>
      <c r="J31" s="150"/>
      <c r="K31" s="150"/>
    </row>
    <row r="32" spans="1:11" ht="102.75" customHeight="1">
      <c r="A32" s="119" t="s">
        <v>196</v>
      </c>
      <c r="B32" s="89"/>
      <c r="C32" s="204">
        <v>130</v>
      </c>
      <c r="D32" s="88">
        <f>E32</f>
        <v>419500</v>
      </c>
      <c r="E32" s="88">
        <v>419500</v>
      </c>
      <c r="F32" s="90"/>
      <c r="G32" s="120"/>
      <c r="H32" s="89"/>
      <c r="I32" s="95"/>
      <c r="J32" s="95"/>
      <c r="K32" s="95"/>
    </row>
    <row r="33" spans="1:11" ht="18.75" customHeight="1" hidden="1">
      <c r="A33" s="116" t="s">
        <v>127</v>
      </c>
      <c r="B33" s="89"/>
      <c r="C33" s="204"/>
      <c r="D33" s="87">
        <f>E33+G33</f>
        <v>78700</v>
      </c>
      <c r="E33" s="87">
        <v>0</v>
      </c>
      <c r="F33" s="90"/>
      <c r="G33" s="93">
        <v>78700</v>
      </c>
      <c r="H33" s="89"/>
      <c r="I33" s="95"/>
      <c r="J33" s="95"/>
      <c r="K33" s="95"/>
    </row>
    <row r="34" spans="1:11" ht="18.75" customHeight="1" hidden="1">
      <c r="A34" s="116" t="s">
        <v>129</v>
      </c>
      <c r="B34" s="89"/>
      <c r="C34" s="121">
        <v>213</v>
      </c>
      <c r="D34" s="87">
        <f>E34+G34</f>
        <v>23800</v>
      </c>
      <c r="E34" s="87">
        <v>0</v>
      </c>
      <c r="F34" s="90"/>
      <c r="G34" s="93">
        <v>23800</v>
      </c>
      <c r="H34" s="89"/>
      <c r="I34" s="95"/>
      <c r="J34" s="95"/>
      <c r="K34" s="95"/>
    </row>
    <row r="35" spans="1:11" ht="52.5" customHeight="1">
      <c r="A35" s="122" t="s">
        <v>197</v>
      </c>
      <c r="B35" s="89"/>
      <c r="C35" s="204">
        <v>130</v>
      </c>
      <c r="D35" s="88">
        <f>E35</f>
        <v>349200</v>
      </c>
      <c r="E35" s="88">
        <v>349200</v>
      </c>
      <c r="F35" s="90"/>
      <c r="G35" s="120"/>
      <c r="H35" s="89"/>
      <c r="I35" s="95"/>
      <c r="J35" s="95"/>
      <c r="K35" s="95"/>
    </row>
    <row r="36" spans="1:11" ht="18.75" customHeight="1" hidden="1">
      <c r="A36" s="111" t="s">
        <v>128</v>
      </c>
      <c r="B36" s="89"/>
      <c r="C36" s="204"/>
      <c r="D36" s="87">
        <f>E36</f>
        <v>0</v>
      </c>
      <c r="E36" s="87">
        <v>0</v>
      </c>
      <c r="F36" s="90"/>
      <c r="G36" s="89"/>
      <c r="H36" s="89"/>
      <c r="I36" s="95"/>
      <c r="J36" s="95"/>
      <c r="K36" s="95"/>
    </row>
    <row r="37" spans="1:11" ht="18.75" customHeight="1" hidden="1">
      <c r="A37" s="33" t="s">
        <v>136</v>
      </c>
      <c r="B37" s="40"/>
      <c r="C37" s="40">
        <v>221</v>
      </c>
      <c r="D37" s="87">
        <f aca="true" t="shared" si="1" ref="D37:D42">E37</f>
        <v>0</v>
      </c>
      <c r="E37" s="87">
        <v>0</v>
      </c>
      <c r="F37" s="90"/>
      <c r="G37" s="89"/>
      <c r="H37" s="40"/>
      <c r="I37" s="31"/>
      <c r="J37" s="31"/>
      <c r="K37" s="31"/>
    </row>
    <row r="38" spans="1:11" ht="18.75" customHeight="1" hidden="1">
      <c r="A38" s="33" t="s">
        <v>131</v>
      </c>
      <c r="B38" s="40"/>
      <c r="C38" s="40">
        <v>222</v>
      </c>
      <c r="D38" s="87">
        <f t="shared" si="1"/>
        <v>0</v>
      </c>
      <c r="E38" s="87">
        <v>0</v>
      </c>
      <c r="F38" s="90"/>
      <c r="G38" s="89"/>
      <c r="H38" s="40"/>
      <c r="I38" s="31"/>
      <c r="J38" s="31"/>
      <c r="K38" s="31"/>
    </row>
    <row r="39" spans="1:11" ht="18.75" customHeight="1" hidden="1">
      <c r="A39" s="33" t="s">
        <v>137</v>
      </c>
      <c r="B39" s="40"/>
      <c r="C39" s="40">
        <v>223</v>
      </c>
      <c r="D39" s="87">
        <f t="shared" si="1"/>
        <v>0</v>
      </c>
      <c r="E39" s="87">
        <v>0</v>
      </c>
      <c r="F39" s="90"/>
      <c r="G39" s="93"/>
      <c r="H39" s="40"/>
      <c r="I39" s="31"/>
      <c r="J39" s="31"/>
      <c r="K39" s="31"/>
    </row>
    <row r="40" spans="1:11" ht="18.75" customHeight="1" hidden="1">
      <c r="A40" s="33" t="s">
        <v>138</v>
      </c>
      <c r="B40" s="40"/>
      <c r="C40" s="40">
        <v>225</v>
      </c>
      <c r="D40" s="87">
        <f t="shared" si="1"/>
        <v>0</v>
      </c>
      <c r="E40" s="87">
        <v>0</v>
      </c>
      <c r="F40" s="90"/>
      <c r="G40" s="93"/>
      <c r="H40" s="40"/>
      <c r="I40" s="31"/>
      <c r="J40" s="31"/>
      <c r="K40" s="31"/>
    </row>
    <row r="41" spans="1:11" ht="18.75" customHeight="1" hidden="1">
      <c r="A41" s="33" t="s">
        <v>139</v>
      </c>
      <c r="B41" s="40"/>
      <c r="C41" s="40">
        <v>226</v>
      </c>
      <c r="D41" s="87">
        <f t="shared" si="1"/>
        <v>0</v>
      </c>
      <c r="E41" s="87">
        <v>0</v>
      </c>
      <c r="F41" s="90"/>
      <c r="G41" s="89"/>
      <c r="H41" s="40"/>
      <c r="I41" s="31"/>
      <c r="J41" s="31"/>
      <c r="K41" s="31"/>
    </row>
    <row r="42" spans="1:11" ht="18.75" customHeight="1" hidden="1">
      <c r="A42" s="33" t="s">
        <v>140</v>
      </c>
      <c r="B42" s="40"/>
      <c r="C42" s="40">
        <v>290</v>
      </c>
      <c r="D42" s="87">
        <f t="shared" si="1"/>
        <v>0</v>
      </c>
      <c r="E42" s="87">
        <v>0</v>
      </c>
      <c r="F42" s="90"/>
      <c r="G42" s="89"/>
      <c r="H42" s="40"/>
      <c r="I42" s="31"/>
      <c r="J42" s="31"/>
      <c r="K42" s="31"/>
    </row>
    <row r="43" spans="1:11" ht="18.75" customHeight="1" hidden="1">
      <c r="A43" s="33" t="s">
        <v>134</v>
      </c>
      <c r="B43" s="40"/>
      <c r="C43" s="40">
        <v>310</v>
      </c>
      <c r="D43" s="87">
        <f>E43+G43</f>
        <v>23100</v>
      </c>
      <c r="E43" s="87">
        <v>0</v>
      </c>
      <c r="F43" s="90"/>
      <c r="G43" s="93">
        <v>23100</v>
      </c>
      <c r="H43" s="89"/>
      <c r="I43" s="31"/>
      <c r="J43" s="31"/>
      <c r="K43" s="31"/>
    </row>
    <row r="44" spans="1:11" ht="18.75" customHeight="1" hidden="1">
      <c r="A44" s="33" t="s">
        <v>135</v>
      </c>
      <c r="B44" s="40"/>
      <c r="C44" s="40">
        <v>340</v>
      </c>
      <c r="D44" s="87">
        <f>E44+G44</f>
        <v>97200</v>
      </c>
      <c r="E44" s="87">
        <v>0</v>
      </c>
      <c r="F44" s="90"/>
      <c r="G44" s="93">
        <v>97200</v>
      </c>
      <c r="H44" s="89"/>
      <c r="I44" s="31"/>
      <c r="J44" s="31"/>
      <c r="K44" s="31"/>
    </row>
    <row r="45" spans="1:11" ht="39" customHeight="1">
      <c r="A45" s="110" t="s">
        <v>198</v>
      </c>
      <c r="B45" s="40"/>
      <c r="C45" s="91"/>
      <c r="D45" s="88">
        <f>J45</f>
        <v>88600</v>
      </c>
      <c r="E45" s="88"/>
      <c r="F45" s="90"/>
      <c r="G45" s="89"/>
      <c r="H45" s="89"/>
      <c r="I45" s="31"/>
      <c r="J45" s="132">
        <v>88600</v>
      </c>
      <c r="K45" s="31"/>
    </row>
    <row r="46" spans="1:11" ht="30.75" customHeight="1" hidden="1">
      <c r="A46" s="33" t="s">
        <v>135</v>
      </c>
      <c r="B46" s="40"/>
      <c r="C46" s="91"/>
      <c r="D46" s="87">
        <v>75200</v>
      </c>
      <c r="E46" s="87"/>
      <c r="F46" s="90"/>
      <c r="G46" s="89"/>
      <c r="H46" s="40"/>
      <c r="I46" s="31"/>
      <c r="J46" s="87">
        <f>D46</f>
        <v>75200</v>
      </c>
      <c r="K46" s="31"/>
    </row>
    <row r="47" spans="1:11" ht="21.75" customHeight="1">
      <c r="A47" s="94" t="s">
        <v>70</v>
      </c>
      <c r="B47" s="40">
        <v>130</v>
      </c>
      <c r="C47" s="31"/>
      <c r="D47" s="140">
        <f>J47</f>
        <v>0</v>
      </c>
      <c r="E47" s="89" t="s">
        <v>67</v>
      </c>
      <c r="F47" s="90"/>
      <c r="G47" s="89" t="s">
        <v>67</v>
      </c>
      <c r="H47" s="40" t="s">
        <v>67</v>
      </c>
      <c r="I47" s="40" t="s">
        <v>67</v>
      </c>
      <c r="J47" s="141">
        <v>0</v>
      </c>
      <c r="K47" s="40" t="s">
        <v>67</v>
      </c>
    </row>
    <row r="48" spans="1:11" ht="38.25" customHeight="1">
      <c r="A48" s="94" t="s">
        <v>71</v>
      </c>
      <c r="B48" s="40">
        <v>140</v>
      </c>
      <c r="C48" s="31"/>
      <c r="D48" s="95"/>
      <c r="E48" s="89" t="s">
        <v>67</v>
      </c>
      <c r="F48" s="90"/>
      <c r="G48" s="89" t="s">
        <v>67</v>
      </c>
      <c r="H48" s="40" t="s">
        <v>67</v>
      </c>
      <c r="I48" s="40" t="s">
        <v>67</v>
      </c>
      <c r="J48" s="31"/>
      <c r="K48" s="40" t="s">
        <v>67</v>
      </c>
    </row>
    <row r="49" spans="1:11" ht="23.25" customHeight="1">
      <c r="A49" s="94" t="s">
        <v>72</v>
      </c>
      <c r="B49" s="40">
        <v>150</v>
      </c>
      <c r="C49" s="40">
        <v>180</v>
      </c>
      <c r="D49" s="88">
        <f>D50+D51+D52+D53+D54+D55+D56+D57+D58+D59+D60</f>
        <v>784600</v>
      </c>
      <c r="E49" s="89" t="s">
        <v>67</v>
      </c>
      <c r="F49" s="90"/>
      <c r="G49" s="88">
        <f>G50+G51+G52+G53+G54+G55+G56+G57+G58+G59+G60</f>
        <v>784600</v>
      </c>
      <c r="H49" s="31"/>
      <c r="I49" s="40" t="s">
        <v>67</v>
      </c>
      <c r="J49" s="40" t="s">
        <v>67</v>
      </c>
      <c r="K49" s="40" t="s">
        <v>67</v>
      </c>
    </row>
    <row r="50" spans="1:11" ht="37.5" customHeight="1">
      <c r="A50" s="123" t="s">
        <v>199</v>
      </c>
      <c r="B50" s="89"/>
      <c r="C50" s="103">
        <v>180</v>
      </c>
      <c r="D50" s="87">
        <f>G50</f>
        <v>50400</v>
      </c>
      <c r="E50" s="87"/>
      <c r="F50" s="97"/>
      <c r="G50" s="87">
        <v>50400</v>
      </c>
      <c r="H50" s="31"/>
      <c r="I50" s="40"/>
      <c r="J50" s="40"/>
      <c r="K50" s="40"/>
    </row>
    <row r="51" spans="1:11" ht="51.75" customHeight="1">
      <c r="A51" s="123" t="s">
        <v>200</v>
      </c>
      <c r="B51" s="89"/>
      <c r="C51" s="103">
        <v>180</v>
      </c>
      <c r="D51" s="87">
        <f>G51</f>
        <v>160200</v>
      </c>
      <c r="E51" s="87"/>
      <c r="F51" s="97"/>
      <c r="G51" s="87">
        <v>160200</v>
      </c>
      <c r="H51" s="143"/>
      <c r="I51" s="40"/>
      <c r="J51" s="40"/>
      <c r="K51" s="40"/>
    </row>
    <row r="52" spans="1:11" ht="36.75" customHeight="1">
      <c r="A52" s="123" t="s">
        <v>201</v>
      </c>
      <c r="B52" s="89"/>
      <c r="C52" s="103">
        <v>180</v>
      </c>
      <c r="D52" s="87">
        <f>G52</f>
        <v>50400</v>
      </c>
      <c r="E52" s="87"/>
      <c r="F52" s="97"/>
      <c r="G52" s="87">
        <v>50400</v>
      </c>
      <c r="H52" s="143"/>
      <c r="I52" s="40"/>
      <c r="J52" s="40"/>
      <c r="K52" s="40"/>
    </row>
    <row r="53" spans="1:11" ht="51.75" customHeight="1">
      <c r="A53" s="123" t="s">
        <v>202</v>
      </c>
      <c r="B53" s="89"/>
      <c r="C53" s="103">
        <v>180</v>
      </c>
      <c r="D53" s="87">
        <f>G53</f>
        <v>375700</v>
      </c>
      <c r="E53" s="87"/>
      <c r="F53" s="97"/>
      <c r="G53" s="87">
        <v>375700</v>
      </c>
      <c r="H53" s="143"/>
      <c r="I53" s="40"/>
      <c r="J53" s="40"/>
      <c r="K53" s="40"/>
    </row>
    <row r="54" spans="1:11" ht="36.75" customHeight="1">
      <c r="A54" s="124" t="s">
        <v>203</v>
      </c>
      <c r="B54" s="103"/>
      <c r="C54" s="103">
        <v>180</v>
      </c>
      <c r="D54" s="87">
        <f aca="true" t="shared" si="2" ref="D54:D60">G54</f>
        <v>45500</v>
      </c>
      <c r="E54" s="87"/>
      <c r="F54" s="125"/>
      <c r="G54" s="87">
        <v>45500</v>
      </c>
      <c r="H54" s="31"/>
      <c r="I54" s="40"/>
      <c r="J54" s="40"/>
      <c r="K54" s="40"/>
    </row>
    <row r="55" spans="1:11" ht="82.5" customHeight="1">
      <c r="A55" s="126" t="s">
        <v>204</v>
      </c>
      <c r="B55" s="89"/>
      <c r="C55" s="103">
        <v>180</v>
      </c>
      <c r="D55" s="87">
        <f t="shared" si="2"/>
        <v>2400</v>
      </c>
      <c r="E55" s="87"/>
      <c r="F55" s="97"/>
      <c r="G55" s="87">
        <v>2400</v>
      </c>
      <c r="H55" s="31"/>
      <c r="I55" s="40"/>
      <c r="J55" s="40"/>
      <c r="K55" s="40"/>
    </row>
    <row r="56" spans="1:11" ht="51.75" customHeight="1">
      <c r="A56" s="104" t="s">
        <v>205</v>
      </c>
      <c r="B56" s="89"/>
      <c r="C56" s="103">
        <v>180</v>
      </c>
      <c r="D56" s="87">
        <f t="shared" si="2"/>
        <v>0</v>
      </c>
      <c r="E56" s="87"/>
      <c r="F56" s="97"/>
      <c r="G56" s="87">
        <v>0</v>
      </c>
      <c r="H56" s="31"/>
      <c r="I56" s="40"/>
      <c r="J56" s="40"/>
      <c r="K56" s="40"/>
    </row>
    <row r="57" spans="1:11" ht="36" customHeight="1" hidden="1">
      <c r="A57" s="127" t="s">
        <v>173</v>
      </c>
      <c r="B57" s="89"/>
      <c r="C57" s="103">
        <v>180</v>
      </c>
      <c r="D57" s="87">
        <f t="shared" si="2"/>
        <v>0</v>
      </c>
      <c r="E57" s="87"/>
      <c r="F57" s="97"/>
      <c r="G57" s="87"/>
      <c r="H57" s="31"/>
      <c r="I57" s="40"/>
      <c r="J57" s="40"/>
      <c r="K57" s="40"/>
    </row>
    <row r="58" spans="1:11" ht="37.5" customHeight="1" hidden="1">
      <c r="A58" s="127" t="s">
        <v>174</v>
      </c>
      <c r="B58" s="89"/>
      <c r="C58" s="103">
        <v>180</v>
      </c>
      <c r="D58" s="87">
        <f t="shared" si="2"/>
        <v>0</v>
      </c>
      <c r="E58" s="87"/>
      <c r="F58" s="97"/>
      <c r="G58" s="87"/>
      <c r="H58" s="31"/>
      <c r="I58" s="40"/>
      <c r="J58" s="40"/>
      <c r="K58" s="40"/>
    </row>
    <row r="59" spans="1:11" ht="36" customHeight="1" hidden="1">
      <c r="A59" s="123" t="s">
        <v>175</v>
      </c>
      <c r="B59" s="89"/>
      <c r="C59" s="103">
        <v>180</v>
      </c>
      <c r="D59" s="87">
        <f t="shared" si="2"/>
        <v>0</v>
      </c>
      <c r="E59" s="87"/>
      <c r="F59" s="97"/>
      <c r="G59" s="87"/>
      <c r="H59" s="31"/>
      <c r="I59" s="40"/>
      <c r="J59" s="40"/>
      <c r="K59" s="40"/>
    </row>
    <row r="60" spans="1:11" ht="31.5" customHeight="1">
      <c r="A60" s="123" t="s">
        <v>215</v>
      </c>
      <c r="B60" s="89"/>
      <c r="C60" s="103">
        <v>180</v>
      </c>
      <c r="D60" s="87">
        <f t="shared" si="2"/>
        <v>100000</v>
      </c>
      <c r="E60" s="87"/>
      <c r="F60" s="97"/>
      <c r="G60" s="87">
        <v>100000</v>
      </c>
      <c r="H60" s="31"/>
      <c r="I60" s="40"/>
      <c r="J60" s="40"/>
      <c r="K60" s="40"/>
    </row>
    <row r="61" spans="1:11" ht="15.75">
      <c r="A61" s="98" t="s">
        <v>73</v>
      </c>
      <c r="B61" s="40">
        <v>160</v>
      </c>
      <c r="C61" s="96"/>
      <c r="D61" s="88">
        <f>D62</f>
        <v>229400</v>
      </c>
      <c r="E61" s="89" t="s">
        <v>67</v>
      </c>
      <c r="F61" s="90"/>
      <c r="G61" s="89" t="s">
        <v>67</v>
      </c>
      <c r="H61" s="40" t="s">
        <v>67</v>
      </c>
      <c r="I61" s="40" t="s">
        <v>67</v>
      </c>
      <c r="J61" s="88">
        <f>D61</f>
        <v>229400</v>
      </c>
      <c r="K61" s="31"/>
    </row>
    <row r="62" spans="1:11" ht="50.25" customHeight="1">
      <c r="A62" s="41" t="s">
        <v>143</v>
      </c>
      <c r="B62" s="40"/>
      <c r="C62" s="96"/>
      <c r="D62" s="87">
        <f>J62</f>
        <v>229400</v>
      </c>
      <c r="E62" s="89"/>
      <c r="F62" s="90"/>
      <c r="G62" s="89"/>
      <c r="H62" s="40"/>
      <c r="I62" s="40"/>
      <c r="J62" s="87">
        <v>229400</v>
      </c>
      <c r="K62" s="31"/>
    </row>
    <row r="63" spans="1:11" ht="15.75">
      <c r="A63" s="98" t="s">
        <v>74</v>
      </c>
      <c r="B63" s="40">
        <v>180</v>
      </c>
      <c r="C63" s="40" t="s">
        <v>67</v>
      </c>
      <c r="D63" s="95"/>
      <c r="E63" s="89" t="s">
        <v>67</v>
      </c>
      <c r="F63" s="90"/>
      <c r="G63" s="89" t="s">
        <v>67</v>
      </c>
      <c r="H63" s="40" t="s">
        <v>67</v>
      </c>
      <c r="I63" s="40" t="s">
        <v>67</v>
      </c>
      <c r="J63" s="31"/>
      <c r="K63" s="40" t="s">
        <v>67</v>
      </c>
    </row>
    <row r="64" spans="1:11" ht="15.75">
      <c r="A64" s="98"/>
      <c r="B64" s="31"/>
      <c r="C64" s="31"/>
      <c r="D64" s="95"/>
      <c r="E64" s="95"/>
      <c r="F64" s="90"/>
      <c r="G64" s="95"/>
      <c r="H64" s="31"/>
      <c r="I64" s="31"/>
      <c r="J64" s="31"/>
      <c r="K64" s="31"/>
    </row>
    <row r="65" spans="1:11" ht="22.5" customHeight="1">
      <c r="A65" s="94" t="s">
        <v>75</v>
      </c>
      <c r="B65" s="40">
        <v>200</v>
      </c>
      <c r="C65" s="40" t="s">
        <v>67</v>
      </c>
      <c r="D65" s="88">
        <f>D66+D85+D95+D94</f>
        <v>11418916.83</v>
      </c>
      <c r="E65" s="88">
        <f>E67+E81+E83+E85+E95+E94</f>
        <v>10292600</v>
      </c>
      <c r="F65" s="90"/>
      <c r="G65" s="88">
        <f>G95+G67+G85</f>
        <v>784600</v>
      </c>
      <c r="H65" s="31"/>
      <c r="I65" s="31"/>
      <c r="J65" s="99">
        <f>J85+J95+J94</f>
        <v>341716.83</v>
      </c>
      <c r="K65" s="31"/>
    </row>
    <row r="66" spans="1:11" ht="18.75" customHeight="1">
      <c r="A66" s="98" t="s">
        <v>76</v>
      </c>
      <c r="B66" s="40">
        <v>210</v>
      </c>
      <c r="C66" s="31"/>
      <c r="D66" s="88">
        <f>D67+D81+D83</f>
        <v>9487418</v>
      </c>
      <c r="E66" s="88">
        <f>E67+E81+E83</f>
        <v>9386618</v>
      </c>
      <c r="F66" s="90"/>
      <c r="G66" s="131">
        <f>G67</f>
        <v>100800</v>
      </c>
      <c r="H66" s="31"/>
      <c r="I66" s="31"/>
      <c r="J66" s="31"/>
      <c r="K66" s="31"/>
    </row>
    <row r="67" spans="1:11" ht="15.75">
      <c r="A67" s="100" t="s">
        <v>34</v>
      </c>
      <c r="B67" s="193">
        <v>211</v>
      </c>
      <c r="C67" s="187"/>
      <c r="D67" s="194">
        <f>D69+D70+D72+D73+D74+D75+D77+D78+D79+D80+D71+D76</f>
        <v>9478818</v>
      </c>
      <c r="E67" s="195">
        <f>E69+E70+E72+E75+E77+E78+E71+E76</f>
        <v>9378018</v>
      </c>
      <c r="F67" s="197"/>
      <c r="G67" s="198">
        <f>G73+G74+G79+G80</f>
        <v>100800</v>
      </c>
      <c r="H67" s="187"/>
      <c r="I67" s="187"/>
      <c r="J67" s="187"/>
      <c r="K67" s="187"/>
    </row>
    <row r="68" spans="1:11" ht="19.5" customHeight="1">
      <c r="A68" s="100" t="s">
        <v>77</v>
      </c>
      <c r="B68" s="193"/>
      <c r="C68" s="187"/>
      <c r="D68" s="194"/>
      <c r="E68" s="196"/>
      <c r="F68" s="197"/>
      <c r="G68" s="199"/>
      <c r="H68" s="187"/>
      <c r="I68" s="187"/>
      <c r="J68" s="187"/>
      <c r="K68" s="187"/>
    </row>
    <row r="69" spans="1:11" ht="19.5" customHeight="1">
      <c r="A69" s="100" t="s">
        <v>179</v>
      </c>
      <c r="B69" s="40"/>
      <c r="C69" s="96">
        <v>111</v>
      </c>
      <c r="D69" s="87">
        <f>E69</f>
        <v>6211674.35</v>
      </c>
      <c r="E69" s="87">
        <v>6211674.35</v>
      </c>
      <c r="F69" s="90"/>
      <c r="G69" s="129"/>
      <c r="H69" s="31"/>
      <c r="I69" s="31"/>
      <c r="J69" s="31"/>
      <c r="K69" s="31"/>
    </row>
    <row r="70" spans="1:11" ht="22.5" customHeight="1">
      <c r="A70" s="100" t="s">
        <v>195</v>
      </c>
      <c r="B70" s="40"/>
      <c r="C70" s="40">
        <v>111</v>
      </c>
      <c r="D70" s="87">
        <f>E70</f>
        <v>83500.77</v>
      </c>
      <c r="E70" s="87">
        <v>83500.77</v>
      </c>
      <c r="F70" s="97"/>
      <c r="G70" s="95"/>
      <c r="H70" s="31"/>
      <c r="I70" s="31"/>
      <c r="J70" s="31"/>
      <c r="K70" s="31"/>
    </row>
    <row r="71" spans="1:11" ht="22.5" customHeight="1">
      <c r="A71" s="100" t="s">
        <v>178</v>
      </c>
      <c r="B71" s="40"/>
      <c r="C71" s="40">
        <v>111</v>
      </c>
      <c r="D71" s="87">
        <f>E71</f>
        <v>585407.07</v>
      </c>
      <c r="E71" s="87">
        <v>585407.07</v>
      </c>
      <c r="F71" s="97"/>
      <c r="G71" s="95"/>
      <c r="H71" s="31"/>
      <c r="I71" s="31"/>
      <c r="J71" s="31"/>
      <c r="K71" s="31"/>
    </row>
    <row r="72" spans="1:11" ht="22.5" customHeight="1">
      <c r="A72" s="100" t="s">
        <v>145</v>
      </c>
      <c r="B72" s="40"/>
      <c r="C72" s="40">
        <v>111</v>
      </c>
      <c r="D72" s="87">
        <f>E72+G72</f>
        <v>322196.62</v>
      </c>
      <c r="E72" s="87">
        <v>322196.62</v>
      </c>
      <c r="F72" s="97"/>
      <c r="G72" s="95"/>
      <c r="H72" s="31"/>
      <c r="I72" s="31"/>
      <c r="J72" s="31"/>
      <c r="K72" s="31"/>
    </row>
    <row r="73" spans="1:11" ht="22.5" customHeight="1">
      <c r="A73" s="100" t="s">
        <v>187</v>
      </c>
      <c r="B73" s="40"/>
      <c r="C73" s="40">
        <v>111</v>
      </c>
      <c r="D73" s="87">
        <f>E73+G73</f>
        <v>38709.68</v>
      </c>
      <c r="E73" s="87"/>
      <c r="F73" s="90"/>
      <c r="G73" s="101">
        <v>38709.68</v>
      </c>
      <c r="H73" s="31"/>
      <c r="I73" s="31"/>
      <c r="J73" s="31"/>
      <c r="K73" s="31"/>
    </row>
    <row r="74" spans="1:11" ht="22.5" customHeight="1">
      <c r="A74" s="100" t="s">
        <v>190</v>
      </c>
      <c r="B74" s="40"/>
      <c r="C74" s="40">
        <v>111</v>
      </c>
      <c r="D74" s="87">
        <f>E74+G74</f>
        <v>38709.68</v>
      </c>
      <c r="E74" s="87"/>
      <c r="F74" s="90"/>
      <c r="G74" s="101">
        <v>38709.68</v>
      </c>
      <c r="H74" s="31"/>
      <c r="I74" s="31"/>
      <c r="J74" s="31"/>
      <c r="K74" s="31"/>
    </row>
    <row r="75" spans="1:11" ht="22.5" customHeight="1">
      <c r="A75" s="100" t="s">
        <v>177</v>
      </c>
      <c r="B75" s="40"/>
      <c r="C75" s="40">
        <v>119</v>
      </c>
      <c r="D75" s="87">
        <f>E75</f>
        <v>1875925.65</v>
      </c>
      <c r="E75" s="87">
        <v>1875925.65</v>
      </c>
      <c r="F75" s="90"/>
      <c r="G75" s="101"/>
      <c r="H75" s="31"/>
      <c r="I75" s="31"/>
      <c r="J75" s="31"/>
      <c r="K75" s="31"/>
    </row>
    <row r="76" spans="1:11" ht="22.5" customHeight="1">
      <c r="A76" s="100" t="s">
        <v>195</v>
      </c>
      <c r="B76" s="40"/>
      <c r="C76" s="40">
        <v>119</v>
      </c>
      <c r="D76" s="87">
        <f>E76</f>
        <v>25217.23</v>
      </c>
      <c r="E76" s="87">
        <v>25217.23</v>
      </c>
      <c r="F76" s="90"/>
      <c r="G76" s="101"/>
      <c r="H76" s="31"/>
      <c r="I76" s="31"/>
      <c r="J76" s="31"/>
      <c r="K76" s="31"/>
    </row>
    <row r="77" spans="1:11" ht="22.5" customHeight="1">
      <c r="A77" s="100" t="s">
        <v>178</v>
      </c>
      <c r="B77" s="40"/>
      <c r="C77" s="40">
        <v>119</v>
      </c>
      <c r="D77" s="87">
        <f>E77</f>
        <v>176792.93</v>
      </c>
      <c r="E77" s="87">
        <v>176792.93</v>
      </c>
      <c r="F77" s="97"/>
      <c r="G77" s="95"/>
      <c r="H77" s="31"/>
      <c r="I77" s="31"/>
      <c r="J77" s="31"/>
      <c r="K77" s="31"/>
    </row>
    <row r="78" spans="1:11" ht="22.5" customHeight="1">
      <c r="A78" s="100" t="s">
        <v>145</v>
      </c>
      <c r="B78" s="40"/>
      <c r="C78" s="40">
        <v>119</v>
      </c>
      <c r="D78" s="87">
        <f>E78+G78</f>
        <v>97303.38</v>
      </c>
      <c r="E78" s="87">
        <v>97303.38</v>
      </c>
      <c r="F78" s="97"/>
      <c r="G78" s="95"/>
      <c r="H78" s="31"/>
      <c r="I78" s="31"/>
      <c r="J78" s="31"/>
      <c r="K78" s="31"/>
    </row>
    <row r="79" spans="1:11" ht="22.5" customHeight="1">
      <c r="A79" s="98" t="s">
        <v>188</v>
      </c>
      <c r="B79" s="31"/>
      <c r="C79" s="40">
        <v>119</v>
      </c>
      <c r="D79" s="87">
        <f>E79+G79</f>
        <v>11690.32</v>
      </c>
      <c r="E79" s="87"/>
      <c r="F79" s="90"/>
      <c r="G79" s="101">
        <v>11690.32</v>
      </c>
      <c r="H79" s="31"/>
      <c r="I79" s="31"/>
      <c r="J79" s="31"/>
      <c r="K79" s="31"/>
    </row>
    <row r="80" spans="1:11" ht="22.5" customHeight="1">
      <c r="A80" s="98" t="s">
        <v>189</v>
      </c>
      <c r="B80" s="31"/>
      <c r="C80" s="40">
        <v>119</v>
      </c>
      <c r="D80" s="87">
        <f>E80+G80</f>
        <v>11690.32</v>
      </c>
      <c r="E80" s="87"/>
      <c r="F80" s="90"/>
      <c r="G80" s="101">
        <v>11690.32</v>
      </c>
      <c r="H80" s="31"/>
      <c r="I80" s="31"/>
      <c r="J80" s="31"/>
      <c r="K80" s="31"/>
    </row>
    <row r="81" spans="1:11" ht="22.5" customHeight="1">
      <c r="A81" s="98" t="s">
        <v>148</v>
      </c>
      <c r="B81" s="31"/>
      <c r="C81" s="40"/>
      <c r="D81" s="88">
        <f>D82</f>
        <v>8000</v>
      </c>
      <c r="E81" s="88">
        <f>D81</f>
        <v>8000</v>
      </c>
      <c r="F81" s="90"/>
      <c r="G81" s="95"/>
      <c r="H81" s="31"/>
      <c r="I81" s="31"/>
      <c r="J81" s="31"/>
      <c r="K81" s="31"/>
    </row>
    <row r="82" spans="1:11" ht="22.5" customHeight="1">
      <c r="A82" s="98" t="s">
        <v>144</v>
      </c>
      <c r="B82" s="31"/>
      <c r="C82" s="40">
        <v>112</v>
      </c>
      <c r="D82" s="87">
        <f>E82</f>
        <v>8000</v>
      </c>
      <c r="E82" s="87">
        <v>8000</v>
      </c>
      <c r="F82" s="90"/>
      <c r="G82" s="95"/>
      <c r="H82" s="31"/>
      <c r="I82" s="31"/>
      <c r="J82" s="31"/>
      <c r="K82" s="31"/>
    </row>
    <row r="83" spans="1:11" ht="18" customHeight="1">
      <c r="A83" s="98" t="s">
        <v>78</v>
      </c>
      <c r="B83" s="40">
        <v>220</v>
      </c>
      <c r="C83" s="31"/>
      <c r="D83" s="112">
        <f>E83</f>
        <v>600</v>
      </c>
      <c r="E83" s="112">
        <v>600</v>
      </c>
      <c r="F83" s="90"/>
      <c r="G83" s="95"/>
      <c r="H83" s="31"/>
      <c r="I83" s="31"/>
      <c r="J83" s="31"/>
      <c r="K83" s="31"/>
    </row>
    <row r="84" spans="1:11" ht="18.75" customHeight="1">
      <c r="A84" s="102"/>
      <c r="B84" s="31"/>
      <c r="C84" s="31"/>
      <c r="D84" s="95"/>
      <c r="E84" s="95"/>
      <c r="F84" s="90"/>
      <c r="G84" s="138"/>
      <c r="H84" s="31"/>
      <c r="I84" s="31"/>
      <c r="J84" s="31"/>
      <c r="K84" s="31"/>
    </row>
    <row r="85" spans="1:11" ht="18" customHeight="1">
      <c r="A85" s="104" t="s">
        <v>165</v>
      </c>
      <c r="B85" s="89">
        <v>230</v>
      </c>
      <c r="C85" s="95"/>
      <c r="D85" s="88">
        <f>J85+E85+G85</f>
        <v>87943</v>
      </c>
      <c r="E85" s="88">
        <f>E87+E88</f>
        <v>80600</v>
      </c>
      <c r="F85" s="90"/>
      <c r="G85" s="139">
        <f>G88</f>
        <v>2600</v>
      </c>
      <c r="H85" s="95"/>
      <c r="I85" s="95"/>
      <c r="J85" s="88">
        <f>J89</f>
        <v>4743</v>
      </c>
      <c r="K85" s="95"/>
    </row>
    <row r="86" spans="1:11" ht="15.75" customHeight="1">
      <c r="A86" s="128" t="s">
        <v>34</v>
      </c>
      <c r="B86" s="95"/>
      <c r="C86" s="95"/>
      <c r="D86" s="87"/>
      <c r="E86" s="87"/>
      <c r="F86" s="90"/>
      <c r="G86" s="95"/>
      <c r="H86" s="95"/>
      <c r="I86" s="95"/>
      <c r="J86" s="103"/>
      <c r="K86" s="95"/>
    </row>
    <row r="87" spans="1:11" ht="15.75" customHeight="1">
      <c r="A87" s="128" t="s">
        <v>145</v>
      </c>
      <c r="B87" s="95"/>
      <c r="C87" s="103">
        <v>851</v>
      </c>
      <c r="D87" s="87">
        <f>E87+G87+J87</f>
        <v>80600</v>
      </c>
      <c r="E87" s="87">
        <v>80600</v>
      </c>
      <c r="F87" s="90"/>
      <c r="G87" s="95"/>
      <c r="H87" s="95"/>
      <c r="I87" s="95"/>
      <c r="J87" s="103"/>
      <c r="K87" s="95"/>
    </row>
    <row r="88" spans="1:11" ht="15.75" customHeight="1">
      <c r="A88" s="128" t="s">
        <v>145</v>
      </c>
      <c r="B88" s="95"/>
      <c r="C88" s="103">
        <v>852</v>
      </c>
      <c r="D88" s="87">
        <f>E88+G88+J88</f>
        <v>2600</v>
      </c>
      <c r="E88" s="87">
        <v>0</v>
      </c>
      <c r="F88" s="90"/>
      <c r="G88" s="113">
        <v>2600</v>
      </c>
      <c r="H88" s="95"/>
      <c r="I88" s="95"/>
      <c r="J88" s="103"/>
      <c r="K88" s="95"/>
    </row>
    <row r="89" spans="1:11" ht="15.75" customHeight="1">
      <c r="A89" s="128" t="s">
        <v>153</v>
      </c>
      <c r="B89" s="95"/>
      <c r="C89" s="103">
        <v>852</v>
      </c>
      <c r="D89" s="87">
        <f>E89+G89+J89</f>
        <v>4743</v>
      </c>
      <c r="E89" s="87">
        <v>0</v>
      </c>
      <c r="F89" s="90"/>
      <c r="G89" s="95"/>
      <c r="H89" s="95"/>
      <c r="I89" s="95"/>
      <c r="J89" s="87">
        <v>4743</v>
      </c>
      <c r="K89" s="95"/>
    </row>
    <row r="90" spans="1:11" ht="15.75">
      <c r="A90" s="98" t="s">
        <v>80</v>
      </c>
      <c r="B90" s="193">
        <v>240</v>
      </c>
      <c r="C90" s="187"/>
      <c r="D90" s="200"/>
      <c r="E90" s="200"/>
      <c r="F90" s="197"/>
      <c r="G90" s="200"/>
      <c r="H90" s="187"/>
      <c r="I90" s="187"/>
      <c r="J90" s="187"/>
      <c r="K90" s="187"/>
    </row>
    <row r="91" spans="1:11" ht="15.75">
      <c r="A91" s="98" t="s">
        <v>81</v>
      </c>
      <c r="B91" s="193"/>
      <c r="C91" s="187"/>
      <c r="D91" s="200"/>
      <c r="E91" s="200"/>
      <c r="F91" s="197"/>
      <c r="G91" s="200"/>
      <c r="H91" s="187"/>
      <c r="I91" s="187"/>
      <c r="J91" s="187"/>
      <c r="K91" s="187"/>
    </row>
    <row r="92" spans="1:11" ht="15.75">
      <c r="A92" s="98" t="s">
        <v>82</v>
      </c>
      <c r="B92" s="193"/>
      <c r="C92" s="187"/>
      <c r="D92" s="200"/>
      <c r="E92" s="200"/>
      <c r="F92" s="197"/>
      <c r="G92" s="200"/>
      <c r="H92" s="187"/>
      <c r="I92" s="187"/>
      <c r="J92" s="187"/>
      <c r="K92" s="187"/>
    </row>
    <row r="93" spans="1:11" ht="15.75">
      <c r="A93" s="98"/>
      <c r="B93" s="31"/>
      <c r="C93" s="31"/>
      <c r="D93" s="95"/>
      <c r="E93" s="95"/>
      <c r="F93" s="90"/>
      <c r="G93" s="95"/>
      <c r="H93" s="31"/>
      <c r="I93" s="31"/>
      <c r="J93" s="31"/>
      <c r="K93" s="31"/>
    </row>
    <row r="94" spans="1:11" ht="33.75" customHeight="1">
      <c r="A94" s="98" t="s">
        <v>83</v>
      </c>
      <c r="B94" s="40">
        <v>250</v>
      </c>
      <c r="C94" s="31"/>
      <c r="D94" s="88">
        <f>E94+J94</f>
        <v>0</v>
      </c>
      <c r="E94" s="87">
        <v>0</v>
      </c>
      <c r="F94" s="90"/>
      <c r="G94" s="103">
        <v>0</v>
      </c>
      <c r="H94" s="31"/>
      <c r="I94" s="31"/>
      <c r="J94" s="142"/>
      <c r="K94" s="31"/>
    </row>
    <row r="95" spans="1:11" ht="24" customHeight="1">
      <c r="A95" s="104" t="s">
        <v>84</v>
      </c>
      <c r="B95" s="89">
        <v>260</v>
      </c>
      <c r="C95" s="89" t="s">
        <v>67</v>
      </c>
      <c r="D95" s="88">
        <f>D96+D98+D99+D100+D101+D102+D103+D104+D105+D106+D107+D108+D109+D110+D97</f>
        <v>1843555.83</v>
      </c>
      <c r="E95" s="88">
        <f>E96+E98+E99+E100+E101+E102+E103+E104+E105+E106+E107+E108+E109+E97</f>
        <v>825382</v>
      </c>
      <c r="F95" s="90"/>
      <c r="G95" s="88">
        <f>G96+G99+G100+G101+G102+G103+G104+G105+G106+G107+G108+G109+G110</f>
        <v>681200</v>
      </c>
      <c r="H95" s="95"/>
      <c r="I95" s="95"/>
      <c r="J95" s="88">
        <f>J96+J99+J100+J101+J102+J103+J104+J105+J106+J107+J108+J109</f>
        <v>336973.83</v>
      </c>
      <c r="K95" s="95"/>
    </row>
    <row r="96" spans="1:11" ht="24" customHeight="1">
      <c r="A96" s="104" t="s">
        <v>177</v>
      </c>
      <c r="B96" s="89"/>
      <c r="C96" s="103">
        <v>244</v>
      </c>
      <c r="D96" s="87">
        <f>E96+G96</f>
        <v>480400</v>
      </c>
      <c r="E96" s="87">
        <v>480400</v>
      </c>
      <c r="F96" s="90"/>
      <c r="G96" s="103">
        <v>0</v>
      </c>
      <c r="H96" s="95"/>
      <c r="I96" s="95"/>
      <c r="J96" s="95"/>
      <c r="K96" s="95"/>
    </row>
    <row r="97" spans="1:11" ht="24" customHeight="1">
      <c r="A97" s="98" t="s">
        <v>195</v>
      </c>
      <c r="B97" s="89"/>
      <c r="C97" s="103">
        <v>244</v>
      </c>
      <c r="D97" s="87">
        <f>E97+G97</f>
        <v>2182</v>
      </c>
      <c r="E97" s="87">
        <v>2182</v>
      </c>
      <c r="F97" s="90"/>
      <c r="G97" s="103"/>
      <c r="H97" s="95"/>
      <c r="I97" s="95"/>
      <c r="J97" s="95"/>
      <c r="K97" s="95"/>
    </row>
    <row r="98" spans="1:11" ht="24" customHeight="1">
      <c r="A98" s="104" t="s">
        <v>178</v>
      </c>
      <c r="B98" s="89"/>
      <c r="C98" s="103">
        <v>244</v>
      </c>
      <c r="D98" s="87">
        <f>E98+G98</f>
        <v>74200</v>
      </c>
      <c r="E98" s="87">
        <v>74200</v>
      </c>
      <c r="F98" s="90"/>
      <c r="G98" s="103"/>
      <c r="H98" s="95"/>
      <c r="I98" s="95"/>
      <c r="J98" s="95"/>
      <c r="K98" s="95"/>
    </row>
    <row r="99" spans="1:11" ht="24" customHeight="1">
      <c r="A99" s="104" t="s">
        <v>176</v>
      </c>
      <c r="B99" s="89"/>
      <c r="C99" s="103">
        <v>244</v>
      </c>
      <c r="D99" s="87">
        <f>E99+G99</f>
        <v>428800</v>
      </c>
      <c r="E99" s="87">
        <v>268600</v>
      </c>
      <c r="F99" s="90"/>
      <c r="G99" s="87">
        <v>160200</v>
      </c>
      <c r="H99" s="95"/>
      <c r="I99" s="95"/>
      <c r="J99" s="95"/>
      <c r="K99" s="95"/>
    </row>
    <row r="100" spans="1:11" ht="24" customHeight="1">
      <c r="A100" s="104" t="s">
        <v>168</v>
      </c>
      <c r="B100" s="89"/>
      <c r="C100" s="103">
        <v>244</v>
      </c>
      <c r="D100" s="87">
        <f>E100+G100</f>
        <v>373100</v>
      </c>
      <c r="E100" s="87">
        <v>0</v>
      </c>
      <c r="F100" s="90"/>
      <c r="G100" s="87">
        <v>373100</v>
      </c>
      <c r="H100" s="95"/>
      <c r="I100" s="95"/>
      <c r="J100" s="95"/>
      <c r="K100" s="95"/>
    </row>
    <row r="101" spans="1:11" ht="24" customHeight="1">
      <c r="A101" s="104" t="s">
        <v>149</v>
      </c>
      <c r="B101" s="89"/>
      <c r="C101" s="103">
        <v>244</v>
      </c>
      <c r="D101" s="87">
        <f>E101+G101+J100:J101</f>
        <v>88600</v>
      </c>
      <c r="E101" s="87">
        <v>0</v>
      </c>
      <c r="F101" s="90"/>
      <c r="G101" s="87">
        <v>0</v>
      </c>
      <c r="H101" s="95"/>
      <c r="I101" s="95"/>
      <c r="J101" s="93">
        <v>88600</v>
      </c>
      <c r="K101" s="95"/>
    </row>
    <row r="102" spans="1:11" ht="24" customHeight="1">
      <c r="A102" s="104" t="s">
        <v>150</v>
      </c>
      <c r="B102" s="89"/>
      <c r="C102" s="103">
        <v>244</v>
      </c>
      <c r="D102" s="87">
        <f>E102+G102</f>
        <v>45500</v>
      </c>
      <c r="E102" s="87">
        <v>0</v>
      </c>
      <c r="F102" s="90"/>
      <c r="G102" s="87">
        <v>45500</v>
      </c>
      <c r="H102" s="95"/>
      <c r="I102" s="95"/>
      <c r="J102" s="95"/>
      <c r="K102" s="95"/>
    </row>
    <row r="103" spans="1:11" ht="24" customHeight="1">
      <c r="A103" s="104" t="s">
        <v>151</v>
      </c>
      <c r="B103" s="89"/>
      <c r="C103" s="103">
        <v>244</v>
      </c>
      <c r="D103" s="87">
        <f>E103+G103</f>
        <v>2400</v>
      </c>
      <c r="E103" s="87">
        <v>0</v>
      </c>
      <c r="F103" s="90"/>
      <c r="G103" s="87">
        <v>2400</v>
      </c>
      <c r="H103" s="95"/>
      <c r="I103" s="95"/>
      <c r="J103" s="95"/>
      <c r="K103" s="95"/>
    </row>
    <row r="104" spans="1:11" ht="24" customHeight="1">
      <c r="A104" s="104" t="s">
        <v>169</v>
      </c>
      <c r="B104" s="89"/>
      <c r="C104" s="103">
        <v>244</v>
      </c>
      <c r="D104" s="87">
        <f>E104+G104</f>
        <v>0</v>
      </c>
      <c r="E104" s="87">
        <v>0</v>
      </c>
      <c r="F104" s="90"/>
      <c r="G104" s="87">
        <v>0</v>
      </c>
      <c r="H104" s="95"/>
      <c r="I104" s="95"/>
      <c r="J104" s="95"/>
      <c r="K104" s="95"/>
    </row>
    <row r="105" spans="1:11" ht="24" customHeight="1">
      <c r="A105" s="104" t="s">
        <v>152</v>
      </c>
      <c r="B105" s="95"/>
      <c r="C105" s="103">
        <v>244</v>
      </c>
      <c r="D105" s="87">
        <f>E105+G105+J105</f>
        <v>229400</v>
      </c>
      <c r="E105" s="87">
        <v>0</v>
      </c>
      <c r="F105" s="90"/>
      <c r="G105" s="113">
        <v>0</v>
      </c>
      <c r="H105" s="95">
        <v>0</v>
      </c>
      <c r="I105" s="95"/>
      <c r="J105" s="101">
        <v>229400</v>
      </c>
      <c r="K105" s="95"/>
    </row>
    <row r="106" spans="1:11" ht="24" customHeight="1">
      <c r="A106" s="104" t="s">
        <v>153</v>
      </c>
      <c r="B106" s="104"/>
      <c r="C106" s="103">
        <v>244</v>
      </c>
      <c r="D106" s="87">
        <f>E106+G106+J106</f>
        <v>18973.83</v>
      </c>
      <c r="E106" s="87">
        <v>0</v>
      </c>
      <c r="F106" s="90"/>
      <c r="G106" s="113">
        <v>0</v>
      </c>
      <c r="H106" s="104"/>
      <c r="I106" s="104"/>
      <c r="J106" s="87">
        <v>18973.83</v>
      </c>
      <c r="K106" s="104"/>
    </row>
    <row r="107" spans="1:11" ht="21.75" customHeight="1" hidden="1">
      <c r="A107" s="104" t="s">
        <v>170</v>
      </c>
      <c r="B107" s="104"/>
      <c r="C107" s="103">
        <v>244</v>
      </c>
      <c r="D107" s="87">
        <f>E107+G107</f>
        <v>0</v>
      </c>
      <c r="E107" s="87">
        <v>0</v>
      </c>
      <c r="F107" s="90"/>
      <c r="G107" s="87">
        <v>0</v>
      </c>
      <c r="H107" s="104"/>
      <c r="I107" s="104"/>
      <c r="J107" s="105"/>
      <c r="K107" s="104"/>
    </row>
    <row r="108" spans="1:11" ht="24" customHeight="1" hidden="1">
      <c r="A108" s="104" t="s">
        <v>171</v>
      </c>
      <c r="B108" s="104"/>
      <c r="C108" s="103">
        <v>244</v>
      </c>
      <c r="D108" s="87">
        <f>E108+G108</f>
        <v>0</v>
      </c>
      <c r="E108" s="87">
        <v>0</v>
      </c>
      <c r="F108" s="90"/>
      <c r="G108" s="87">
        <v>0</v>
      </c>
      <c r="H108" s="104"/>
      <c r="I108" s="104"/>
      <c r="J108" s="105"/>
      <c r="K108" s="104"/>
    </row>
    <row r="109" spans="1:11" ht="24" customHeight="1" hidden="1">
      <c r="A109" s="104" t="s">
        <v>172</v>
      </c>
      <c r="B109" s="104"/>
      <c r="C109" s="103">
        <v>244</v>
      </c>
      <c r="D109" s="87">
        <f>E109+G109</f>
        <v>0</v>
      </c>
      <c r="E109" s="87">
        <v>0</v>
      </c>
      <c r="F109" s="90"/>
      <c r="G109" s="87">
        <v>0</v>
      </c>
      <c r="H109" s="104"/>
      <c r="I109" s="104"/>
      <c r="J109" s="105"/>
      <c r="K109" s="104"/>
    </row>
    <row r="110" spans="1:11" ht="24" customHeight="1">
      <c r="A110" s="104" t="s">
        <v>216</v>
      </c>
      <c r="B110" s="104"/>
      <c r="C110" s="103">
        <v>244</v>
      </c>
      <c r="D110" s="87">
        <f>E110+G110</f>
        <v>100000</v>
      </c>
      <c r="E110" s="87">
        <v>0</v>
      </c>
      <c r="F110" s="90"/>
      <c r="G110" s="87">
        <v>100000</v>
      </c>
      <c r="H110" s="104"/>
      <c r="I110" s="104"/>
      <c r="J110" s="105"/>
      <c r="K110" s="104"/>
    </row>
    <row r="111" spans="1:11" ht="23.25" customHeight="1">
      <c r="A111" s="98" t="s">
        <v>85</v>
      </c>
      <c r="B111" s="40">
        <v>300</v>
      </c>
      <c r="C111" s="40" t="s">
        <v>67</v>
      </c>
      <c r="D111" s="95"/>
      <c r="E111" s="95"/>
      <c r="F111" s="90"/>
      <c r="G111" s="95"/>
      <c r="H111" s="31"/>
      <c r="I111" s="31"/>
      <c r="J111" s="31"/>
      <c r="K111" s="31"/>
    </row>
    <row r="112" spans="1:11" ht="15.75">
      <c r="A112" s="98" t="s">
        <v>34</v>
      </c>
      <c r="B112" s="193">
        <v>310</v>
      </c>
      <c r="C112" s="187"/>
      <c r="D112" s="200"/>
      <c r="E112" s="200"/>
      <c r="F112" s="197"/>
      <c r="G112" s="200"/>
      <c r="H112" s="187"/>
      <c r="I112" s="187"/>
      <c r="J112" s="187"/>
      <c r="K112" s="187"/>
    </row>
    <row r="113" spans="1:11" ht="18.75" customHeight="1">
      <c r="A113" s="98" t="s">
        <v>86</v>
      </c>
      <c r="B113" s="193"/>
      <c r="C113" s="187"/>
      <c r="D113" s="200"/>
      <c r="E113" s="200"/>
      <c r="F113" s="197"/>
      <c r="G113" s="200"/>
      <c r="H113" s="187"/>
      <c r="I113" s="187"/>
      <c r="J113" s="187"/>
      <c r="K113" s="187"/>
    </row>
    <row r="114" spans="1:11" ht="15.75" customHeight="1">
      <c r="A114" s="144" t="s">
        <v>87</v>
      </c>
      <c r="B114" s="147">
        <v>320</v>
      </c>
      <c r="C114" s="149"/>
      <c r="D114" s="150"/>
      <c r="E114" s="95"/>
      <c r="F114" s="90"/>
      <c r="G114" s="95"/>
      <c r="H114" s="31"/>
      <c r="I114" s="31"/>
      <c r="J114" s="149"/>
      <c r="K114" s="149"/>
    </row>
    <row r="115" spans="1:11" ht="21" customHeight="1">
      <c r="A115" s="144" t="s">
        <v>88</v>
      </c>
      <c r="B115" s="147">
        <v>400</v>
      </c>
      <c r="C115" s="149"/>
      <c r="D115" s="150"/>
      <c r="E115" s="95"/>
      <c r="F115" s="90"/>
      <c r="G115" s="95"/>
      <c r="H115" s="31"/>
      <c r="I115" s="31"/>
      <c r="J115" s="149"/>
      <c r="K115" s="149"/>
    </row>
    <row r="116" spans="1:11" ht="15.75">
      <c r="A116" s="144" t="s">
        <v>89</v>
      </c>
      <c r="B116" s="188">
        <v>410</v>
      </c>
      <c r="C116" s="201"/>
      <c r="D116" s="202"/>
      <c r="E116" s="200"/>
      <c r="F116" s="197"/>
      <c r="G116" s="200"/>
      <c r="H116" s="187"/>
      <c r="I116" s="187"/>
      <c r="J116" s="201"/>
      <c r="K116" s="201"/>
    </row>
    <row r="117" spans="1:11" ht="17.25" customHeight="1">
      <c r="A117" s="144" t="s">
        <v>90</v>
      </c>
      <c r="B117" s="188"/>
      <c r="C117" s="201"/>
      <c r="D117" s="202"/>
      <c r="E117" s="200"/>
      <c r="F117" s="197"/>
      <c r="G117" s="200"/>
      <c r="H117" s="187"/>
      <c r="I117" s="187"/>
      <c r="J117" s="201"/>
      <c r="K117" s="201"/>
    </row>
    <row r="118" spans="1:11" ht="15.75">
      <c r="A118" s="144" t="s">
        <v>91</v>
      </c>
      <c r="B118" s="147">
        <v>420</v>
      </c>
      <c r="C118" s="149"/>
      <c r="D118" s="150"/>
      <c r="E118" s="95"/>
      <c r="F118" s="90"/>
      <c r="G118" s="95"/>
      <c r="H118" s="31"/>
      <c r="I118" s="31"/>
      <c r="J118" s="149"/>
      <c r="K118" s="149"/>
    </row>
    <row r="119" spans="1:11" ht="28.5" customHeight="1">
      <c r="A119" s="144" t="s">
        <v>92</v>
      </c>
      <c r="B119" s="147">
        <v>500</v>
      </c>
      <c r="C119" s="147" t="s">
        <v>67</v>
      </c>
      <c r="D119" s="149"/>
      <c r="E119" s="31"/>
      <c r="F119" s="133"/>
      <c r="G119" s="31"/>
      <c r="H119" s="31"/>
      <c r="I119" s="31"/>
      <c r="J119" s="149"/>
      <c r="K119" s="149"/>
    </row>
    <row r="120" spans="1:11" ht="29.25" customHeight="1">
      <c r="A120" s="144" t="s">
        <v>93</v>
      </c>
      <c r="B120" s="147">
        <v>600</v>
      </c>
      <c r="C120" s="147" t="s">
        <v>67</v>
      </c>
      <c r="D120" s="149"/>
      <c r="E120" s="31"/>
      <c r="F120" s="133"/>
      <c r="G120" s="31"/>
      <c r="H120" s="31"/>
      <c r="I120" s="31"/>
      <c r="J120" s="149"/>
      <c r="K120" s="149"/>
    </row>
    <row r="121" spans="1:9" ht="15.75">
      <c r="A121" s="2"/>
      <c r="E121" s="134"/>
      <c r="F121" s="134"/>
      <c r="G121" s="134"/>
      <c r="H121" s="134"/>
      <c r="I121" s="134"/>
    </row>
    <row r="122" spans="1:9" ht="15.75">
      <c r="A122" s="2"/>
      <c r="E122" s="134"/>
      <c r="F122" s="134"/>
      <c r="G122" s="134"/>
      <c r="H122" s="134"/>
      <c r="I122" s="134"/>
    </row>
    <row r="123" ht="15.75">
      <c r="A123" s="2"/>
    </row>
    <row r="124" spans="1:2" ht="15.75">
      <c r="A124" s="1" t="s">
        <v>146</v>
      </c>
      <c r="B124" s="1" t="s">
        <v>147</v>
      </c>
    </row>
  </sheetData>
  <sheetProtection/>
  <mergeCells count="78">
    <mergeCell ref="A1:K1"/>
    <mergeCell ref="A3:K3"/>
    <mergeCell ref="A4:K4"/>
    <mergeCell ref="A5:K5"/>
    <mergeCell ref="A7:A10"/>
    <mergeCell ref="B7:B10"/>
    <mergeCell ref="C7:C10"/>
    <mergeCell ref="D7:K7"/>
    <mergeCell ref="D8:D10"/>
    <mergeCell ref="E8:K8"/>
    <mergeCell ref="E9:E10"/>
    <mergeCell ref="F9:F10"/>
    <mergeCell ref="G9:G10"/>
    <mergeCell ref="H9:H10"/>
    <mergeCell ref="I9:I10"/>
    <mergeCell ref="J9:K9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C32:C33"/>
    <mergeCell ref="C35:C36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B90:B92"/>
    <mergeCell ref="C90:C92"/>
    <mergeCell ref="D90:D92"/>
    <mergeCell ref="E90:E92"/>
    <mergeCell ref="F90:F92"/>
    <mergeCell ref="G90:G92"/>
    <mergeCell ref="H90:H92"/>
    <mergeCell ref="I90:I92"/>
    <mergeCell ref="J90:J92"/>
    <mergeCell ref="K90:K92"/>
    <mergeCell ref="B112:B113"/>
    <mergeCell ref="C112:C113"/>
    <mergeCell ref="D112:D113"/>
    <mergeCell ref="E112:E113"/>
    <mergeCell ref="F112:F113"/>
    <mergeCell ref="G112:G113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H112:H113"/>
    <mergeCell ref="I112:I113"/>
    <mergeCell ref="J112:J113"/>
    <mergeCell ref="K112:K1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2018-12-29T08:21:12Z</dcterms:modified>
  <cp:category/>
  <cp:version/>
  <cp:contentType/>
  <cp:contentStatus/>
</cp:coreProperties>
</file>