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титул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таблица 4" sheetId="6" r:id="rId6"/>
    <sheet name="таблица 2 2018" sheetId="7" r:id="rId7"/>
    <sheet name="таблица 2 2019" sheetId="8" r:id="rId8"/>
  </sheets>
  <definedNames>
    <definedName name="Par175" localSheetId="2">'таблица 2'!$A$3</definedName>
    <definedName name="Par216" localSheetId="2">'таблица 2'!$A$13</definedName>
    <definedName name="Par239" localSheetId="2">'таблица 2'!$A$18</definedName>
    <definedName name="Par305" localSheetId="2">'таблица 2'!$A$56</definedName>
    <definedName name="Par338" localSheetId="2">'таблица 2'!$A$59</definedName>
    <definedName name="Par372" localSheetId="2">'таблица 2'!$A$68</definedName>
    <definedName name="Par394" localSheetId="2">'таблица 2'!$A$70</definedName>
    <definedName name="Par416" localSheetId="2">'таблица 2'!$A$75</definedName>
    <definedName name="Par440" localSheetId="2">'таблица 2'!$A$79</definedName>
    <definedName name="Par451" localSheetId="2">'таблица 2'!$A$80</definedName>
    <definedName name="Par484" localSheetId="2">'таблица 2'!$A$90</definedName>
    <definedName name="Par541" localSheetId="2">'таблица 2'!$A$97</definedName>
    <definedName name="Par552" localSheetId="2">'таблица 2'!$A$98</definedName>
    <definedName name="Par563" localSheetId="2">'таблица 2'!$A$99</definedName>
    <definedName name="Par579" localSheetId="3">'таблица 2.1'!$A$4</definedName>
    <definedName name="Par606" localSheetId="3">'таблица 2.1'!$G$12</definedName>
    <definedName name="Par608" localSheetId="3">'таблица 2.1'!$I$12</definedName>
    <definedName name="Par609" localSheetId="3">'таблица 2.1'!$J$12</definedName>
    <definedName name="Par611" localSheetId="3">'таблица 2.1'!$L$12</definedName>
    <definedName name="Par612" localSheetId="3">'таблица 2.1'!$A$13</definedName>
    <definedName name="Par624" localSheetId="3">'таблица 2.1'!$A$14</definedName>
    <definedName name="Par648" localSheetId="3">'таблица 2.1'!$A$16</definedName>
    <definedName name="Par677" localSheetId="4">'таблица 3'!$A$4</definedName>
    <definedName name="Par688" localSheetId="4">'таблица 3'!$A$11</definedName>
    <definedName name="Par691" localSheetId="4">'таблица 3'!$A$12</definedName>
    <definedName name="Par711" localSheetId="5">'таблица 4'!$A$4</definedName>
    <definedName name="Par725" localSheetId="5">'таблица 4'!$A$10</definedName>
    <definedName name="Par98" localSheetId="1">'таблица 1'!$A$2</definedName>
    <definedName name="_xlnm.Print_Area" localSheetId="2">'таблица 2'!$A$1:$K$99</definedName>
    <definedName name="_xlnm.Print_Area" localSheetId="6">'таблица 2 2018'!$A$1:$K$93</definedName>
    <definedName name="_xlnm.Print_Area" localSheetId="4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<sst xmlns="http://schemas.openxmlformats.org/spreadsheetml/2006/main" count="548" uniqueCount="189">
  <si>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</si>
  <si>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</si>
  <si>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</si>
  <si>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</si>
  <si>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</si>
  <si>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</si>
  <si>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</si>
  <si>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</si>
  <si>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</si>
  <si>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</si>
  <si>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</si>
  <si>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</si>
  <si>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</si>
  <si>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</si>
  <si>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</si>
  <si>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</si>
  <si>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муниципального учреждения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</si>
  <si>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</si>
  <si>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</si>
  <si>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</si>
  <si>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</si>
  <si>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</si>
  <si>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</si>
  <si>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на 2017 год и плановый период 2018, 2019 годов</t>
  </si>
  <si>
    <t xml:space="preserve">Муниципальное бюджетное общеобразовательное учреждение Русская средняя общеобразовательная школа имени Героя Советского Союза М.Н.Алексеева 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</si>
  <si>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</si>
  <si>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</si>
  <si>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</si>
  <si>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 xml:space="preserve">346947, Ростовская область, Куйбышевский район, с.Русское, ул.Красноармейская,8А  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</si>
  <si>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</si>
  <si>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</si>
  <si>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</si>
  <si>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</si>
  <si>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</si>
  <si>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</si>
  <si>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</si>
  <si>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</si>
  <si>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</si>
  <si>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</si>
  <si>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</si>
  <si>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</si>
  <si>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</si>
  <si>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</si>
  <si>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</si>
  <si>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</si>
  <si>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</si>
  <si>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</si>
  <si>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</si>
  <si>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</si>
  <si>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</si>
  <si>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</si>
  <si>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</si>
  <si>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Основной целью деятельности Организации является осуществление образовательной деятельности по образовательным программам начального общего, основного общего, среднего общего образования.</t>
  </si>
  <si>
    <t xml:space="preserve"> (наименование должности лица, утверждающего документ)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</si>
  <si>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</si>
  <si>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</si>
  <si>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</si>
  <si>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</si>
  <si>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</si>
  <si>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</si>
  <si>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</si>
  <si>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</si>
  <si>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</si>
  <si>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</si>
  <si>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</si>
  <si>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</si>
  <si>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</si>
  <si>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</si>
  <si>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</si>
  <si>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</si>
  <si>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</si>
  <si>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</si>
  <si>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</si>
  <si>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</si>
  <si>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</si>
  <si>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</si>
  <si>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</si>
  <si>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</si>
  <si>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</si>
  <si>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</si>
  <si>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</si>
  <si>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</si>
  <si>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</si>
  <si>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</si>
  <si>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</si>
  <si>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</si>
  <si>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</si>
  <si>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</si>
  <si>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</si>
  <si>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</si>
  <si>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</si>
  <si>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</si>
  <si>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</si>
  <si>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</si>
  <si>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</si>
  <si>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</si>
  <si>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</si>
  <si>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</si>
  <si>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</si>
  <si>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</si>
  <si>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</si>
  <si>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</si>
  <si>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</si>
  <si>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</si>
  <si>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</si>
  <si>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</si>
  <si>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</si>
  <si>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</si>
  <si>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</si>
  <si>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</si>
  <si>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</si>
  <si>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</si>
  <si>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</si>
  <si>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</si>
  <si>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</si>
  <si>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</si>
  <si>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</si>
  <si>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</si>
  <si>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</si>
  <si>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</si>
  <si>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</si>
  <si>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(подразделения)</t>
  </si>
  <si>
    <t>(подпись)</t>
  </si>
  <si>
    <t>(расшифровка подписи)</t>
  </si>
  <si>
    <t xml:space="preserve">Исполнитель </t>
  </si>
  <si>
    <t>тел._____________</t>
  </si>
  <si>
    <t>"_____"_______________20____г.</t>
  </si>
  <si>
    <t>на 2018 г.  1-ый год планового периода</t>
  </si>
  <si>
    <t>на 2019г.   2-ой год планового периода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</si>
  <si>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</si>
  <si>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</si>
  <si>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</si>
  <si>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 xml:space="preserve">    (очередной финансовый год)</t>
  </si>
  <si>
    <t>тел.  39-2-32</t>
  </si>
  <si>
    <t>5.1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</si>
  <si>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</si>
  <si>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</si>
  <si>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</si>
  <si>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</si>
  <si>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</si>
  <si>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</si>
  <si>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</si>
  <si>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</si>
  <si>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>увеличение стоимости материальных запасов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</si>
  <si>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</si>
  <si>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</si>
  <si>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</si>
  <si>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</si>
  <si>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налоги</t>
  </si>
  <si>
    <t>4. Доходы от предпринимательской и иной приносящей доход деятельности (далее родительская плата)</t>
  </si>
  <si>
    <t>Арендная плата за пользование имуществом (далее аренда котельной)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</si>
  <si>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</si>
  <si>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субвенция</t>
  </si>
  <si>
    <t>местный бюджет</t>
  </si>
  <si>
    <t>http://bino.ru/izmeneneya_v_poryadok_formirovaniya_plana_fhd</t>
  </si>
  <si>
    <t>изменения ПФХД сайт</t>
  </si>
  <si>
    <t>прочие выплаты персоналу, кроме оплаты труда</t>
  </si>
  <si>
    <t>родительская плата</t>
  </si>
  <si>
    <t>отдых детей областной бюджет</t>
  </si>
  <si>
    <t>отдых детей местный бюджет</t>
  </si>
  <si>
    <t>добровольное пожертвование</t>
  </si>
  <si>
    <t>аренда котельной</t>
  </si>
  <si>
    <t>0001</t>
  </si>
  <si>
    <t>на 2018 г.    1-ый год планового периода</t>
  </si>
  <si>
    <t>на 2019 г.   2-ой год планового периода</t>
  </si>
  <si>
    <t xml:space="preserve">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до момента их отмены;                                                                                                                                                                                    Реализация программв рамках внеурочной деятельности;                                                                 Реализация адаптированных основных общеобразовательных программ;                                                                                     Обучение на дому и в медицинских организациях;                                                                                         Создание условий для обучения нуждающихся в длительном лечении, детей с органиченными возможностями здоровья, детей-инвалидов;                                                                                       Проведение промежуточной и итоговой аттестации для экспертов;                                             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государственных стандартов до момента их отмены;                                                                                                                                                                                                                                    Реализация воспитательных программ и направлений воспитательной работы;                                                                                                               Информационно-библиотечная деятельность;                                                                                              Предоставление психолого-педагогической и социальной помощи;                                                                                                                                                                   Организация работы групп продленного дня.                                                                                 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</si>
  <si>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    (далее субвенция)</t>
  </si>
  <si>
    <t xml:space="preserve"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организациях, обеспечение дополнительного образования детей в муниципальных общеобразовательных организациях (далее местный бюджет)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</si>
  <si>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</si>
  <si>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1.Софинансирование субсидии на организацию отдыха детей в каникулярное время (далее отдых детей областной  бюджет)</t>
  </si>
  <si>
    <t>2. Субсидия на организацию одтыха детей в каникулярное время в рамках программы "Совершенствование 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 (далее отдых детей местный бюджет)</t>
  </si>
  <si>
    <t>на   01 января  2018 г.</t>
  </si>
  <si>
    <t>на   01 января  2019 г.</t>
  </si>
  <si>
    <t>модернизация оборудования на котельных с учетом оптимизации их тепловой мощи</t>
  </si>
  <si>
    <t>Директор</t>
  </si>
  <si>
    <t>Г.В. Колинько</t>
  </si>
  <si>
    <t>3. Субсидии на модернизацию оборудования на котельных с учетом оптимизации их тепловой мощи</t>
  </si>
  <si>
    <t>4. Субсидии на приобретение компьютеров и оргтехники (за счет средств областного бюджета)</t>
  </si>
  <si>
    <t>5. Субсидии на организацию питания в общеобразовательных учреждениях, в части оплаты труда работников пищеблока (за счет средств местного бюджета)</t>
  </si>
  <si>
    <t>5. Субсидии на организацию питания в общеобразовательных учреждениях, в части приобретения услуг по организации питания и продуктов питания (за счет средств местного бюджета)</t>
  </si>
  <si>
    <t>2. Субсидии на финансовое обеспечение муниципального задания на оказание муниципальных услуг в рамках программы №1 "Развитие общего и дополнительного образования" муниципальной программы Куйбышевского района "Развитие образования в части расходов на оплату труда в муниципальных образовательных учреждениях" (за счет средст местного бюджета)</t>
  </si>
  <si>
    <t>приобретение компьютеров и оргтехники</t>
  </si>
  <si>
    <t>1. Субвенция на обеспечение государственных гарантий  реализации прав на получение общедоступного и бесплатного дошкольного 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    (далее субвенция)</t>
  </si>
  <si>
    <t>Чуприна Е.Н.</t>
  </si>
  <si>
    <t>"23"    октября   2017г.</t>
  </si>
  <si>
    <t>«24»  октября  2017 г.</t>
  </si>
  <si>
    <t>на  24 октября  2017 г.</t>
  </si>
  <si>
    <t>на 24 октября 2017 г.</t>
  </si>
  <si>
    <t xml:space="preserve"> на 24 октября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</si>
</sst>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Calibri"/>
      <family val="2"/>
    </font>
    <font>
      <vertAlign val="subscript"/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49" fillId="0" borderId="0" xfId="0" applyFont="1" applyAlignment="1">
      <alignment horizontal="justify"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1" fillId="0" borderId="0" xfId="0" applyFont="1" applyAlignment="1">
      <alignment horizontal="justify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wrapText="1"/>
    </xf>
    <xf numFmtId="4" fontId="49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49" fontId="47" fillId="0" borderId="15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vertical="top" wrapText="1"/>
    </xf>
    <xf numFmtId="0" fontId="47" fillId="0" borderId="15" xfId="0" applyFont="1" applyBorder="1" applyAlignment="1">
      <alignment horizontal="center" wrapText="1"/>
    </xf>
    <xf numFmtId="0" fontId="47" fillId="0" borderId="15" xfId="0" applyFont="1" applyBorder="1" applyAlignment="1">
      <alignment horizontal="justify" vertical="top" wrapText="1"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47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justify" wrapText="1"/>
    </xf>
    <xf numFmtId="0" fontId="4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47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4" fontId="47" fillId="0" borderId="15" xfId="0" applyNumberFormat="1" applyFont="1" applyBorder="1" applyAlignment="1">
      <alignment horizontal="justify" vertical="top" wrapText="1"/>
    </xf>
    <xf numFmtId="0" fontId="52" fillId="0" borderId="15" xfId="0" applyFont="1" applyBorder="1" applyAlignment="1">
      <alignment vertical="top" wrapText="1"/>
    </xf>
    <xf numFmtId="0" fontId="47" fillId="0" borderId="15" xfId="0" applyFont="1" applyBorder="1" applyAlignment="1">
      <alignment horizontal="left" vertical="top" wrapText="1" indent="4"/>
    </xf>
    <xf numFmtId="49" fontId="49" fillId="0" borderId="15" xfId="0" applyNumberFormat="1" applyFont="1" applyBorder="1" applyAlignment="1">
      <alignment horizontal="center" wrapText="1"/>
    </xf>
    <xf numFmtId="4" fontId="47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justify"/>
    </xf>
    <xf numFmtId="0" fontId="53" fillId="0" borderId="0" xfId="0" applyFont="1" applyAlignment="1">
      <alignment/>
    </xf>
    <xf numFmtId="0" fontId="47" fillId="0" borderId="15" xfId="0" applyFont="1" applyBorder="1" applyAlignment="1">
      <alignment horizontal="left" vertical="top" wrapText="1" indent="3"/>
    </xf>
    <xf numFmtId="4" fontId="55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top" wrapText="1" indent="6"/>
    </xf>
    <xf numFmtId="4" fontId="52" fillId="0" borderId="15" xfId="0" applyNumberFormat="1" applyFont="1" applyBorder="1" applyAlignment="1">
      <alignment wrapText="1"/>
    </xf>
    <xf numFmtId="0" fontId="48" fillId="0" borderId="14" xfId="0" applyFont="1" applyBorder="1" applyAlignment="1">
      <alignment/>
    </xf>
    <xf numFmtId="0" fontId="5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right" wrapText="1"/>
    </xf>
    <xf numFmtId="0" fontId="56" fillId="0" borderId="15" xfId="0" applyFont="1" applyBorder="1" applyAlignment="1">
      <alignment horizontal="right" wrapText="1"/>
    </xf>
    <xf numFmtId="0" fontId="56" fillId="0" borderId="15" xfId="0" applyFont="1" applyBorder="1" applyAlignment="1">
      <alignment horizontal="center" wrapText="1"/>
    </xf>
    <xf numFmtId="0" fontId="56" fillId="0" borderId="0" xfId="0" applyFont="1" applyAlignment="1">
      <alignment/>
    </xf>
    <xf numFmtId="14" fontId="56" fillId="0" borderId="15" xfId="0" applyNumberFormat="1" applyFont="1" applyBorder="1" applyAlignment="1">
      <alignment horizontal="center" wrapText="1"/>
    </xf>
    <xf numFmtId="0" fontId="56" fillId="0" borderId="0" xfId="0" applyFont="1" applyAlignment="1">
      <alignment horizontal="right"/>
    </xf>
    <xf numFmtId="0" fontId="47" fillId="0" borderId="15" xfId="0" applyFont="1" applyBorder="1" applyAlignment="1">
      <alignment vertical="top" wrapText="1"/>
    </xf>
    <xf numFmtId="0" fontId="47" fillId="0" borderId="15" xfId="0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justify" vertical="top" wrapText="1"/>
    </xf>
    <xf numFmtId="4" fontId="47" fillId="0" borderId="15" xfId="0" applyNumberFormat="1" applyFont="1" applyBorder="1" applyAlignment="1">
      <alignment wrapText="1"/>
    </xf>
    <xf numFmtId="4" fontId="47" fillId="0" borderId="15" xfId="0" applyNumberFormat="1" applyFont="1" applyBorder="1" applyAlignment="1">
      <alignment vertical="top" wrapText="1"/>
    </xf>
    <xf numFmtId="4" fontId="47" fillId="0" borderId="15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justify" vertical="top" wrapText="1"/>
    </xf>
    <xf numFmtId="0" fontId="47" fillId="0" borderId="15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wrapText="1"/>
    </xf>
    <xf numFmtId="4" fontId="47" fillId="0" borderId="15" xfId="0" applyNumberFormat="1" applyFont="1" applyFill="1" applyBorder="1" applyAlignment="1">
      <alignment horizontal="justify" vertical="top" wrapText="1"/>
    </xf>
    <xf numFmtId="0" fontId="47" fillId="0" borderId="15" xfId="0" applyFont="1" applyFill="1" applyBorder="1" applyAlignment="1">
      <alignment vertical="top" wrapText="1"/>
    </xf>
    <xf numFmtId="4" fontId="47" fillId="0" borderId="15" xfId="0" applyNumberFormat="1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justify" vertical="top" wrapText="1"/>
    </xf>
    <xf numFmtId="4" fontId="52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4" fontId="52" fillId="0" borderId="15" xfId="0" applyNumberFormat="1" applyFont="1" applyFill="1" applyBorder="1" applyAlignment="1">
      <alignment horizontal="center" wrapText="1"/>
    </xf>
    <xf numFmtId="4" fontId="47" fillId="0" borderId="15" xfId="0" applyNumberFormat="1" applyFont="1" applyFill="1" applyBorder="1" applyAlignment="1">
      <alignment wrapText="1"/>
    </xf>
    <xf numFmtId="0" fontId="47" fillId="0" borderId="15" xfId="0" applyFont="1" applyBorder="1" applyAlignment="1">
      <alignment vertical="top" wrapText="1"/>
    </xf>
    <xf numFmtId="0" fontId="47" fillId="0" borderId="15" xfId="0" applyFont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47" fillId="0" borderId="15" xfId="0" applyFont="1" applyBorder="1" applyAlignment="1">
      <alignment wrapText="1"/>
    </xf>
    <xf numFmtId="0" fontId="47" fillId="0" borderId="15" xfId="0" applyFont="1" applyFill="1" applyBorder="1" applyAlignment="1">
      <alignment horizontal="justify"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60" fillId="0" borderId="15" xfId="0" applyFont="1" applyBorder="1" applyAlignment="1">
      <alignment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 wrapText="1"/>
    </xf>
    <xf numFmtId="0" fontId="56" fillId="0" borderId="15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9" fillId="0" borderId="0" xfId="0" applyFont="1" applyAlignment="1">
      <alignment horizontal="center"/>
    </xf>
    <xf numFmtId="0" fontId="56" fillId="0" borderId="15" xfId="0" applyFont="1" applyBorder="1" applyAlignment="1">
      <alignment wrapText="1"/>
    </xf>
    <xf numFmtId="0" fontId="50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top" wrapText="1"/>
    </xf>
    <xf numFmtId="0" fontId="56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6" fillId="0" borderId="18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47" fillId="0" borderId="15" xfId="0" applyFont="1" applyBorder="1" applyAlignment="1">
      <alignment vertical="top" wrapText="1"/>
    </xf>
    <xf numFmtId="4" fontId="55" fillId="0" borderId="1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wrapText="1"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center" wrapText="1"/>
    </xf>
    <xf numFmtId="4" fontId="52" fillId="0" borderId="19" xfId="0" applyNumberFormat="1" applyFont="1" applyFill="1" applyBorder="1" applyAlignment="1">
      <alignment horizontal="center" wrapText="1"/>
    </xf>
    <xf numFmtId="4" fontId="52" fillId="0" borderId="20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justify" vertical="top" wrapText="1"/>
    </xf>
    <xf numFmtId="0" fontId="52" fillId="0" borderId="20" xfId="0" applyFont="1" applyFill="1" applyBorder="1" applyAlignment="1">
      <alignment horizont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wrapText="1"/>
    </xf>
    <xf numFmtId="0" fontId="52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/>
    </xf>
    <xf numFmtId="4" fontId="52" fillId="0" borderId="19" xfId="0" applyNumberFormat="1" applyFont="1" applyBorder="1" applyAlignment="1">
      <alignment horizontal="center" wrapText="1"/>
    </xf>
    <xf numFmtId="4" fontId="52" fillId="0" borderId="20" xfId="0" applyNumberFormat="1" applyFont="1" applyBorder="1" applyAlignment="1">
      <alignment horizontal="center" wrapText="1"/>
    </xf>
    <xf numFmtId="0" fontId="47" fillId="0" borderId="15" xfId="0" applyFont="1" applyBorder="1" applyAlignment="1">
      <alignment horizontal="justify" vertical="top" wrapText="1"/>
    </xf>
    <xf numFmtId="0" fontId="52" fillId="0" borderId="20" xfId="0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70" zoomScaleSheetLayoutView="70" zoomScalePageLayoutView="0" workbookViewId="0" topLeftCell="A47">
      <selection activeCell="C22" sqref="C22"/>
    </sheetView>
  </sheetViews>
  <sheetFormatPr defaultColWidth="9.140625" defaultRowHeight="15"/>
  <cols>
    <col min="1" max="1" width="25.421875" style="50" customWidth="1"/>
    <col min="2" max="2" width="36.28125" style="50" customWidth="1"/>
    <col min="3" max="3" width="29.421875" style="50" customWidth="1"/>
    <col min="4" max="4" width="68.140625" style="50" customWidth="1"/>
    <col min="5" max="5" width="5.7109375" style="0" customWidth="1"/>
  </cols>
  <sheetData>
    <row r="1" spans="1:4" ht="18.75" hidden="1">
      <c r="A1" s="13"/>
      <c r="B1" s="113" t="s">
        <v>0</v>
      </c>
      <c r="C1" s="113"/>
      <c r="D1" s="113"/>
    </row>
    <row r="2" spans="1:4" ht="18.75">
      <c r="A2" s="13"/>
      <c r="B2" s="113"/>
      <c r="C2" s="113"/>
      <c r="D2" s="113"/>
    </row>
    <row r="3" spans="1:4" ht="15.75">
      <c r="A3" s="114"/>
      <c r="B3" s="115"/>
      <c r="C3" s="116" t="s">
        <v>1</v>
      </c>
      <c r="D3" s="116"/>
    </row>
    <row r="4" spans="1:4" ht="15.75">
      <c r="A4" s="114"/>
      <c r="B4" s="115"/>
      <c r="C4" s="116" t="s">
        <v>2</v>
      </c>
      <c r="D4" s="116"/>
    </row>
    <row r="5" spans="1:4" ht="15.75">
      <c r="A5" s="114"/>
      <c r="B5" s="115"/>
      <c r="C5" s="116" t="s">
        <v>3</v>
      </c>
      <c r="D5" s="116"/>
    </row>
    <row r="6" spans="1:4" ht="15.75">
      <c r="A6" s="114"/>
      <c r="B6" s="115"/>
      <c r="C6" s="116" t="s">
        <v>4</v>
      </c>
      <c r="D6" s="116"/>
    </row>
    <row r="7" spans="1:4" ht="8.25" customHeight="1">
      <c r="A7" s="114"/>
      <c r="B7" s="115"/>
      <c r="C7" s="115"/>
      <c r="D7" s="115"/>
    </row>
    <row r="8" spans="1:4" ht="18.75">
      <c r="A8" s="13"/>
      <c r="B8" s="13"/>
      <c r="C8" s="124" t="s">
        <v>5</v>
      </c>
      <c r="D8" s="124"/>
    </row>
    <row r="9" spans="1:4" s="59" customFormat="1" ht="27" customHeight="1">
      <c r="A9" s="56"/>
      <c r="B9" s="57"/>
      <c r="C9" s="57"/>
      <c r="D9" s="58" t="s">
        <v>174</v>
      </c>
    </row>
    <row r="10" spans="1:4" s="59" customFormat="1" ht="15" customHeight="1">
      <c r="A10" s="56"/>
      <c r="B10" s="60"/>
      <c r="C10" s="60"/>
      <c r="D10" s="61" t="s">
        <v>53</v>
      </c>
    </row>
    <row r="11" spans="1:4" s="59" customFormat="1" ht="15.75" customHeight="1">
      <c r="A11" s="56"/>
      <c r="B11" s="60"/>
      <c r="C11" s="60"/>
      <c r="D11" s="60"/>
    </row>
    <row r="12" spans="1:4" s="59" customFormat="1" ht="25.5" customHeight="1">
      <c r="A12" s="56"/>
      <c r="B12" s="56"/>
      <c r="C12" s="62"/>
      <c r="D12" s="63" t="s">
        <v>175</v>
      </c>
    </row>
    <row r="13" spans="1:4" s="59" customFormat="1" ht="22.5">
      <c r="A13" s="56"/>
      <c r="B13" s="56"/>
      <c r="C13" s="64"/>
      <c r="D13" s="61" t="s">
        <v>6</v>
      </c>
    </row>
    <row r="14" spans="1:4" s="59" customFormat="1" ht="34.5" customHeight="1">
      <c r="A14" s="56"/>
      <c r="B14" s="56"/>
      <c r="C14" s="125" t="s">
        <v>185</v>
      </c>
      <c r="D14" s="125"/>
    </row>
    <row r="15" spans="1:4" s="59" customFormat="1" ht="30" customHeight="1">
      <c r="A15" s="122" t="s">
        <v>7</v>
      </c>
      <c r="B15" s="122"/>
      <c r="C15" s="122"/>
      <c r="D15" s="122"/>
    </row>
    <row r="16" spans="1:4" s="59" customFormat="1" ht="9" customHeight="1">
      <c r="A16" s="122"/>
      <c r="B16" s="122"/>
      <c r="C16" s="122"/>
      <c r="D16" s="122"/>
    </row>
    <row r="17" spans="1:4" s="59" customFormat="1" ht="39.75" customHeight="1">
      <c r="A17" s="122"/>
      <c r="B17" s="122"/>
      <c r="C17" s="122"/>
      <c r="D17" s="122"/>
    </row>
    <row r="18" spans="1:4" s="59" customFormat="1" ht="19.5">
      <c r="A18" s="122" t="s">
        <v>23</v>
      </c>
      <c r="B18" s="122"/>
      <c r="C18" s="122"/>
      <c r="D18" s="122"/>
    </row>
    <row r="19" spans="1:4" s="59" customFormat="1" ht="19.5">
      <c r="A19" s="65"/>
      <c r="B19" s="56"/>
      <c r="C19" s="121"/>
      <c r="D19" s="121"/>
    </row>
    <row r="20" spans="1:4" s="59" customFormat="1" ht="19.5">
      <c r="A20" s="66"/>
      <c r="B20" s="67" t="s">
        <v>8</v>
      </c>
      <c r="C20" s="68"/>
      <c r="D20" s="69"/>
    </row>
    <row r="21" spans="1:4" s="59" customFormat="1" ht="19.5">
      <c r="A21" s="66"/>
      <c r="B21" s="67" t="s">
        <v>9</v>
      </c>
      <c r="C21" s="70">
        <v>43032</v>
      </c>
      <c r="D21" s="69"/>
    </row>
    <row r="22" spans="1:4" s="59" customFormat="1" ht="19.5">
      <c r="A22" s="66"/>
      <c r="B22" s="67"/>
      <c r="C22" s="68"/>
      <c r="D22" s="69"/>
    </row>
    <row r="23" spans="1:4" s="59" customFormat="1" ht="19.5">
      <c r="A23" s="66"/>
      <c r="B23" s="67" t="s">
        <v>10</v>
      </c>
      <c r="C23" s="68">
        <v>31676085</v>
      </c>
      <c r="D23" s="69"/>
    </row>
    <row r="24" spans="1:4" s="59" customFormat="1" ht="19.5">
      <c r="A24" s="66"/>
      <c r="B24" s="67"/>
      <c r="C24" s="68"/>
      <c r="D24" s="69"/>
    </row>
    <row r="25" spans="1:4" s="59" customFormat="1" ht="19.5">
      <c r="A25" s="66"/>
      <c r="B25" s="67" t="s">
        <v>11</v>
      </c>
      <c r="C25" s="68">
        <v>6117000187</v>
      </c>
      <c r="D25" s="69"/>
    </row>
    <row r="26" spans="1:4" s="59" customFormat="1" ht="19.5">
      <c r="A26" s="66"/>
      <c r="B26" s="67" t="s">
        <v>12</v>
      </c>
      <c r="C26" s="68">
        <v>611701001</v>
      </c>
      <c r="D26" s="69"/>
    </row>
    <row r="27" spans="1:4" s="59" customFormat="1" ht="19.5">
      <c r="A27" s="66"/>
      <c r="B27" s="67" t="s">
        <v>13</v>
      </c>
      <c r="C27" s="68"/>
      <c r="D27" s="69"/>
    </row>
    <row r="28" spans="1:4" s="59" customFormat="1" ht="19.5">
      <c r="A28" s="71"/>
      <c r="B28" s="56"/>
      <c r="C28" s="121"/>
      <c r="D28" s="121"/>
    </row>
    <row r="29" spans="1:4" s="59" customFormat="1" ht="49.5" customHeight="1">
      <c r="A29" s="126" t="s">
        <v>14</v>
      </c>
      <c r="B29" s="126"/>
      <c r="C29" s="127" t="s">
        <v>24</v>
      </c>
      <c r="D29" s="127"/>
    </row>
    <row r="30" spans="1:4" s="59" customFormat="1" ht="19.5">
      <c r="A30" s="69" t="s">
        <v>15</v>
      </c>
      <c r="B30" s="69"/>
      <c r="C30" s="69"/>
      <c r="D30" s="69"/>
    </row>
    <row r="31" spans="1:4" s="59" customFormat="1" ht="35.25" customHeight="1">
      <c r="A31" s="120" t="s">
        <v>25</v>
      </c>
      <c r="B31" s="120"/>
      <c r="C31" s="133" t="s">
        <v>26</v>
      </c>
      <c r="D31" s="134"/>
    </row>
    <row r="32" spans="1:4" s="59" customFormat="1" ht="36" customHeight="1">
      <c r="A32" s="120" t="s">
        <v>27</v>
      </c>
      <c r="B32" s="120"/>
      <c r="C32" s="123" t="s">
        <v>28</v>
      </c>
      <c r="D32" s="123"/>
    </row>
    <row r="33" spans="1:4" s="59" customFormat="1" ht="7.5" customHeight="1">
      <c r="A33" s="121"/>
      <c r="B33" s="121"/>
      <c r="C33" s="121"/>
      <c r="D33" s="121"/>
    </row>
    <row r="34" spans="1:4" s="59" customFormat="1" ht="19.5">
      <c r="A34" s="135" t="s">
        <v>17</v>
      </c>
      <c r="B34" s="135"/>
      <c r="C34" s="135"/>
      <c r="D34" s="135"/>
    </row>
    <row r="35" spans="1:4" s="59" customFormat="1" ht="62.25" customHeight="1">
      <c r="A35" s="128" t="s">
        <v>18</v>
      </c>
      <c r="B35" s="128"/>
      <c r="C35" s="130" t="s">
        <v>52</v>
      </c>
      <c r="D35" s="130"/>
    </row>
    <row r="36" spans="1:4" s="59" customFormat="1" ht="372" customHeight="1">
      <c r="A36" s="129" t="s">
        <v>19</v>
      </c>
      <c r="B36" s="129"/>
      <c r="C36" s="131" t="s">
        <v>165</v>
      </c>
      <c r="D36" s="132"/>
    </row>
    <row r="37" spans="1:4" s="59" customFormat="1" ht="103.5" customHeight="1">
      <c r="A37" s="119" t="s">
        <v>20</v>
      </c>
      <c r="B37" s="119"/>
      <c r="C37" s="119"/>
      <c r="D37" s="119"/>
    </row>
    <row r="38" spans="1:4" s="59" customFormat="1" ht="218.25" customHeight="1">
      <c r="A38" s="117" t="s">
        <v>21</v>
      </c>
      <c r="B38" s="117"/>
      <c r="C38" s="118">
        <v>3560765.75</v>
      </c>
      <c r="D38" s="118"/>
    </row>
    <row r="39" spans="1:4" s="59" customFormat="1" ht="75.75" customHeight="1">
      <c r="A39" s="117" t="s">
        <v>22</v>
      </c>
      <c r="B39" s="117"/>
      <c r="C39" s="118">
        <v>1387400</v>
      </c>
      <c r="D39" s="118"/>
    </row>
    <row r="40" spans="1:4" ht="18.75">
      <c r="A40" s="48"/>
      <c r="B40" s="48"/>
      <c r="C40" s="48"/>
      <c r="D40" s="48"/>
    </row>
    <row r="41" ht="18.75">
      <c r="A41" s="49"/>
    </row>
    <row r="42" ht="18.75">
      <c r="A42" s="49"/>
    </row>
    <row r="43" ht="18.75">
      <c r="A43" s="49"/>
    </row>
    <row r="44" ht="18.75">
      <c r="A44" s="49"/>
    </row>
    <row r="45" ht="18.75">
      <c r="A45" s="49"/>
    </row>
    <row r="46" ht="18.75">
      <c r="A46" s="49"/>
    </row>
    <row r="47" ht="18.75">
      <c r="A47" s="49"/>
    </row>
    <row r="48" ht="18.75">
      <c r="A48" s="49"/>
    </row>
  </sheetData>
  <sheetProtection/>
  <mergeCells count="33">
    <mergeCell ref="A31:B31"/>
    <mergeCell ref="A35:B35"/>
    <mergeCell ref="A36:B36"/>
    <mergeCell ref="C35:D35"/>
    <mergeCell ref="C36:D36"/>
    <mergeCell ref="C31:D31"/>
    <mergeCell ref="A34:D34"/>
    <mergeCell ref="C38:D38"/>
    <mergeCell ref="A33:B33"/>
    <mergeCell ref="C32:D32"/>
    <mergeCell ref="C33:D33"/>
    <mergeCell ref="C6:D6"/>
    <mergeCell ref="C7:D7"/>
    <mergeCell ref="C8:D8"/>
    <mergeCell ref="C14:D14"/>
    <mergeCell ref="A29:B29"/>
    <mergeCell ref="C29:D29"/>
    <mergeCell ref="A39:B39"/>
    <mergeCell ref="C39:D39"/>
    <mergeCell ref="C37:D37"/>
    <mergeCell ref="A32:B32"/>
    <mergeCell ref="C28:D28"/>
    <mergeCell ref="A15:D17"/>
    <mergeCell ref="A18:D18"/>
    <mergeCell ref="C19:D19"/>
    <mergeCell ref="A37:B37"/>
    <mergeCell ref="A38:B38"/>
    <mergeCell ref="B1:D2"/>
    <mergeCell ref="A3:A7"/>
    <mergeCell ref="B3:B7"/>
    <mergeCell ref="C3:D3"/>
    <mergeCell ref="C4:D4"/>
    <mergeCell ref="C5:D5"/>
  </mergeCells>
  <printOptions/>
  <pageMargins left="0.7086614173228347" right="0" top="0" bottom="0" header="0.31496062992125984" footer="0.31496062992125984"/>
  <pageSetup horizontalDpi="180" verticalDpi="18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workbookViewId="0" topLeftCell="A1">
      <selection activeCell="A5" sqref="A5:C5"/>
    </sheetView>
  </sheetViews>
  <sheetFormatPr defaultColWidth="9.140625" defaultRowHeight="15"/>
  <cols>
    <col min="1" max="1" width="9.00390625" style="1" customWidth="1"/>
    <col min="2" max="2" width="64.28125" style="1" customWidth="1"/>
    <col min="3" max="3" width="26.8515625" style="1" customWidth="1"/>
  </cols>
  <sheetData>
    <row r="1" ht="15.75">
      <c r="A1" s="2"/>
    </row>
    <row r="2" spans="1:3" ht="15.75">
      <c r="A2" s="138" t="s">
        <v>29</v>
      </c>
      <c r="B2" s="138"/>
      <c r="C2" s="138"/>
    </row>
    <row r="3" spans="1:3" ht="15.75">
      <c r="A3" s="138" t="s">
        <v>30</v>
      </c>
      <c r="B3" s="138"/>
      <c r="C3" s="138"/>
    </row>
    <row r="4" spans="1:3" ht="15.75">
      <c r="A4" s="139" t="s">
        <v>187</v>
      </c>
      <c r="B4" s="139"/>
      <c r="C4" s="139"/>
    </row>
    <row r="5" spans="1:3" ht="15.75">
      <c r="A5" s="138" t="s">
        <v>31</v>
      </c>
      <c r="B5" s="138"/>
      <c r="C5" s="138"/>
    </row>
    <row r="6" ht="15.75">
      <c r="A6" s="2"/>
    </row>
    <row r="7" spans="1:3" ht="15.75">
      <c r="A7" s="24" t="s">
        <v>32</v>
      </c>
      <c r="B7" s="24" t="s">
        <v>33</v>
      </c>
      <c r="C7" s="75" t="s">
        <v>34</v>
      </c>
    </row>
    <row r="8" spans="1:3" ht="15.75">
      <c r="A8" s="24">
        <v>1</v>
      </c>
      <c r="B8" s="24">
        <v>2</v>
      </c>
      <c r="C8" s="24">
        <v>3</v>
      </c>
    </row>
    <row r="9" spans="1:3" ht="25.5" customHeight="1">
      <c r="A9" s="26"/>
      <c r="B9" s="26" t="s">
        <v>35</v>
      </c>
      <c r="C9" s="80">
        <v>5968.5</v>
      </c>
    </row>
    <row r="10" spans="1:3" ht="25.5" customHeight="1">
      <c r="A10" s="136"/>
      <c r="B10" s="30" t="s">
        <v>36</v>
      </c>
      <c r="C10" s="137">
        <v>3560.8</v>
      </c>
    </row>
    <row r="11" spans="1:3" ht="25.5" customHeight="1">
      <c r="A11" s="136"/>
      <c r="B11" s="30" t="s">
        <v>37</v>
      </c>
      <c r="C11" s="137"/>
    </row>
    <row r="12" spans="1:3" ht="25.5" customHeight="1">
      <c r="A12" s="136"/>
      <c r="B12" s="45" t="s">
        <v>38</v>
      </c>
      <c r="C12" s="137">
        <v>2596.4</v>
      </c>
    </row>
    <row r="13" spans="1:3" ht="25.5" customHeight="1">
      <c r="A13" s="136"/>
      <c r="B13" s="45" t="s">
        <v>39</v>
      </c>
      <c r="C13" s="137"/>
    </row>
    <row r="14" spans="1:3" ht="25.5" customHeight="1">
      <c r="A14" s="26"/>
      <c r="B14" s="51" t="s">
        <v>40</v>
      </c>
      <c r="C14" s="52">
        <v>1387.4</v>
      </c>
    </row>
    <row r="15" spans="1:3" ht="25.5" customHeight="1">
      <c r="A15" s="136"/>
      <c r="B15" s="45" t="s">
        <v>38</v>
      </c>
      <c r="C15" s="137">
        <v>974.5</v>
      </c>
    </row>
    <row r="16" spans="1:3" ht="25.5" customHeight="1">
      <c r="A16" s="136"/>
      <c r="B16" s="45" t="s">
        <v>39</v>
      </c>
      <c r="C16" s="137"/>
    </row>
    <row r="17" spans="1:3" ht="25.5" customHeight="1">
      <c r="A17" s="26"/>
      <c r="B17" s="26" t="s">
        <v>41</v>
      </c>
      <c r="C17" s="52">
        <v>-4803.7</v>
      </c>
    </row>
    <row r="18" spans="1:3" ht="25.5" customHeight="1">
      <c r="A18" s="136"/>
      <c r="B18" s="30" t="s">
        <v>36</v>
      </c>
      <c r="C18" s="136"/>
    </row>
    <row r="19" spans="1:3" ht="25.5" customHeight="1">
      <c r="A19" s="136"/>
      <c r="B19" s="30" t="s">
        <v>42</v>
      </c>
      <c r="C19" s="136"/>
    </row>
    <row r="20" spans="1:3" ht="25.5" customHeight="1">
      <c r="A20" s="136"/>
      <c r="B20" s="53" t="s">
        <v>38</v>
      </c>
      <c r="C20" s="136"/>
    </row>
    <row r="21" spans="1:3" ht="25.5" customHeight="1">
      <c r="A21" s="136"/>
      <c r="B21" s="53" t="s">
        <v>43</v>
      </c>
      <c r="C21" s="136"/>
    </row>
    <row r="22" spans="1:3" ht="25.5" customHeight="1">
      <c r="A22" s="26"/>
      <c r="B22" s="26"/>
      <c r="C22" s="26"/>
    </row>
    <row r="23" spans="1:3" ht="42.75" customHeight="1">
      <c r="A23" s="26"/>
      <c r="B23" s="53" t="s">
        <v>44</v>
      </c>
      <c r="C23" s="26"/>
    </row>
    <row r="24" spans="1:3" ht="25.5" customHeight="1">
      <c r="A24" s="26"/>
      <c r="B24" s="30" t="s">
        <v>45</v>
      </c>
      <c r="C24" s="26"/>
    </row>
    <row r="25" spans="1:3" ht="25.5" customHeight="1">
      <c r="A25" s="26"/>
      <c r="B25" s="30" t="s">
        <v>46</v>
      </c>
      <c r="C25" s="75">
        <v>5.5</v>
      </c>
    </row>
    <row r="26" spans="1:3" ht="25.5" customHeight="1">
      <c r="A26" s="26"/>
      <c r="B26" s="30" t="s">
        <v>47</v>
      </c>
      <c r="C26" s="26"/>
    </row>
    <row r="27" spans="1:3" ht="25.5" customHeight="1">
      <c r="A27" s="26"/>
      <c r="B27" s="26" t="s">
        <v>48</v>
      </c>
      <c r="C27" s="26"/>
    </row>
    <row r="28" spans="1:3" ht="25.5" customHeight="1">
      <c r="A28" s="136"/>
      <c r="B28" s="30" t="s">
        <v>36</v>
      </c>
      <c r="C28" s="136"/>
    </row>
    <row r="29" spans="1:3" ht="25.5" customHeight="1">
      <c r="A29" s="136"/>
      <c r="B29" s="30" t="s">
        <v>49</v>
      </c>
      <c r="C29" s="136"/>
    </row>
    <row r="30" spans="1:3" ht="25.5" customHeight="1">
      <c r="A30" s="26"/>
      <c r="B30" s="30" t="s">
        <v>50</v>
      </c>
      <c r="C30" s="26"/>
    </row>
    <row r="31" spans="1:3" ht="25.5" customHeight="1">
      <c r="A31" s="136"/>
      <c r="B31" s="45" t="s">
        <v>38</v>
      </c>
      <c r="C31" s="136"/>
    </row>
    <row r="32" spans="1:3" ht="25.5" customHeight="1">
      <c r="A32" s="136"/>
      <c r="B32" s="45" t="s">
        <v>51</v>
      </c>
      <c r="C32" s="136"/>
    </row>
    <row r="33" ht="15.75">
      <c r="A33" s="2"/>
    </row>
  </sheetData>
  <sheetProtection/>
  <mergeCells count="18">
    <mergeCell ref="A31:A32"/>
    <mergeCell ref="C31:C32"/>
    <mergeCell ref="A2:C2"/>
    <mergeCell ref="A3:C3"/>
    <mergeCell ref="A4:C4"/>
    <mergeCell ref="A5:C5"/>
    <mergeCell ref="A18:A19"/>
    <mergeCell ref="C18:C19"/>
    <mergeCell ref="A20:A21"/>
    <mergeCell ref="C20:C21"/>
    <mergeCell ref="A28:A29"/>
    <mergeCell ref="C28:C29"/>
    <mergeCell ref="A10:A11"/>
    <mergeCell ref="C10:C11"/>
    <mergeCell ref="A12:A13"/>
    <mergeCell ref="C12:C13"/>
    <mergeCell ref="A15:A16"/>
    <mergeCell ref="C15:C16"/>
  </mergeCells>
  <printOptions/>
  <pageMargins left="0.7" right="0.7" top="0.75" bottom="0.75" header="0.3" footer="0.3"/>
  <pageSetup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70" zoomScaleSheetLayoutView="70" zoomScalePageLayoutView="0" workbookViewId="0" topLeftCell="A1">
      <selection activeCell="A33" sqref="A33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15.75">
      <c r="A2" s="2"/>
    </row>
    <row r="3" spans="1:11" ht="15.75">
      <c r="A3" s="138" t="s">
        <v>55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.75">
      <c r="A4" s="138" t="s">
        <v>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.75">
      <c r="A5" s="138" t="s">
        <v>186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7" ht="15.75">
      <c r="A6" s="2"/>
      <c r="G6" s="47"/>
    </row>
    <row r="7" spans="1:11" ht="21.75" customHeight="1">
      <c r="A7" s="140" t="s">
        <v>33</v>
      </c>
      <c r="B7" s="140" t="s">
        <v>57</v>
      </c>
      <c r="C7" s="140" t="s">
        <v>58</v>
      </c>
      <c r="D7" s="140" t="s">
        <v>59</v>
      </c>
      <c r="E7" s="140"/>
      <c r="F7" s="140"/>
      <c r="G7" s="140"/>
      <c r="H7" s="140"/>
      <c r="I7" s="140"/>
      <c r="J7" s="140"/>
      <c r="K7" s="140"/>
    </row>
    <row r="8" spans="1:11" ht="15.75">
      <c r="A8" s="140"/>
      <c r="B8" s="140"/>
      <c r="C8" s="140"/>
      <c r="D8" s="140" t="s">
        <v>60</v>
      </c>
      <c r="E8" s="140" t="s">
        <v>38</v>
      </c>
      <c r="F8" s="140"/>
      <c r="G8" s="140"/>
      <c r="H8" s="140"/>
      <c r="I8" s="140"/>
      <c r="J8" s="140"/>
      <c r="K8" s="140"/>
    </row>
    <row r="9" spans="1:11" ht="180.75" customHeight="1">
      <c r="A9" s="140"/>
      <c r="B9" s="140"/>
      <c r="C9" s="140"/>
      <c r="D9" s="140"/>
      <c r="E9" s="140" t="s">
        <v>61</v>
      </c>
      <c r="F9" s="140" t="s">
        <v>62</v>
      </c>
      <c r="G9" s="140" t="s">
        <v>63</v>
      </c>
      <c r="H9" s="140" t="s">
        <v>64</v>
      </c>
      <c r="I9" s="140" t="s">
        <v>65</v>
      </c>
      <c r="J9" s="140" t="s">
        <v>66</v>
      </c>
      <c r="K9" s="140"/>
    </row>
    <row r="10" spans="1:11" ht="33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24" t="s">
        <v>60</v>
      </c>
      <c r="K10" s="24" t="s">
        <v>67</v>
      </c>
    </row>
    <row r="11" spans="1:11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5" t="s">
        <v>134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</row>
    <row r="12" spans="1:11" ht="26.25" customHeight="1">
      <c r="A12" s="44" t="s">
        <v>68</v>
      </c>
      <c r="B12" s="27">
        <v>100</v>
      </c>
      <c r="C12" s="27" t="s">
        <v>69</v>
      </c>
      <c r="D12" s="84">
        <f>D15+D18+D47+D54</f>
        <v>13010439.84</v>
      </c>
      <c r="E12" s="84">
        <f>E19+E30+E33</f>
        <v>12335400</v>
      </c>
      <c r="F12" s="86"/>
      <c r="G12" s="96">
        <f>G47+G30+G33</f>
        <v>414839.83999999997</v>
      </c>
      <c r="H12" s="97"/>
      <c r="I12" s="97"/>
      <c r="J12" s="96">
        <f>J15+J43+J54</f>
        <v>260200</v>
      </c>
      <c r="K12" s="29"/>
    </row>
    <row r="13" spans="1:11" ht="15.75">
      <c r="A13" s="30" t="s">
        <v>38</v>
      </c>
      <c r="B13" s="143">
        <v>110</v>
      </c>
      <c r="C13" s="143">
        <v>120</v>
      </c>
      <c r="D13" s="144">
        <f>D15</f>
        <v>20000</v>
      </c>
      <c r="E13" s="141" t="s">
        <v>69</v>
      </c>
      <c r="F13" s="146"/>
      <c r="G13" s="141" t="s">
        <v>69</v>
      </c>
      <c r="H13" s="141" t="s">
        <v>69</v>
      </c>
      <c r="I13" s="141" t="s">
        <v>69</v>
      </c>
      <c r="J13" s="144">
        <f>J15</f>
        <v>20000</v>
      </c>
      <c r="K13" s="143" t="s">
        <v>69</v>
      </c>
    </row>
    <row r="14" spans="1:11" ht="17.25" customHeight="1">
      <c r="A14" s="44" t="s">
        <v>70</v>
      </c>
      <c r="B14" s="143"/>
      <c r="C14" s="143"/>
      <c r="D14" s="145"/>
      <c r="E14" s="141"/>
      <c r="F14" s="146"/>
      <c r="G14" s="141"/>
      <c r="H14" s="141"/>
      <c r="I14" s="141"/>
      <c r="J14" s="147"/>
      <c r="K14" s="143"/>
    </row>
    <row r="15" spans="1:11" ht="23.25" customHeight="1">
      <c r="A15" s="32" t="s">
        <v>150</v>
      </c>
      <c r="B15" s="101"/>
      <c r="C15" s="101"/>
      <c r="D15" s="85">
        <f>D16+D17</f>
        <v>20000</v>
      </c>
      <c r="E15" s="102"/>
      <c r="F15" s="104"/>
      <c r="G15" s="102"/>
      <c r="H15" s="102"/>
      <c r="I15" s="102"/>
      <c r="J15" s="85">
        <f>J16+J17</f>
        <v>20000</v>
      </c>
      <c r="K15" s="27"/>
    </row>
    <row r="16" spans="1:11" ht="15.75" customHeight="1">
      <c r="A16" s="32" t="s">
        <v>148</v>
      </c>
      <c r="B16" s="27"/>
      <c r="C16" s="101"/>
      <c r="D16" s="85">
        <v>5000</v>
      </c>
      <c r="E16" s="87"/>
      <c r="F16" s="86"/>
      <c r="G16" s="94"/>
      <c r="H16" s="94"/>
      <c r="I16" s="94"/>
      <c r="J16" s="85">
        <f>D16</f>
        <v>5000</v>
      </c>
      <c r="K16" s="27"/>
    </row>
    <row r="17" spans="1:11" ht="15.75">
      <c r="A17" s="34" t="s">
        <v>143</v>
      </c>
      <c r="B17" s="29"/>
      <c r="C17" s="101"/>
      <c r="D17" s="85">
        <v>15000</v>
      </c>
      <c r="E17" s="88"/>
      <c r="F17" s="86"/>
      <c r="G17" s="97"/>
      <c r="H17" s="97"/>
      <c r="I17" s="97"/>
      <c r="J17" s="85">
        <f>D17</f>
        <v>15000</v>
      </c>
      <c r="K17" s="29"/>
    </row>
    <row r="18" spans="1:11" ht="16.5" customHeight="1">
      <c r="A18" s="44" t="s">
        <v>71</v>
      </c>
      <c r="B18" s="27">
        <v>120</v>
      </c>
      <c r="C18" s="101">
        <v>130</v>
      </c>
      <c r="D18" s="83">
        <f>E18+J18</f>
        <v>12410600</v>
      </c>
      <c r="E18" s="83">
        <f>E19+E30+E33</f>
        <v>12335400</v>
      </c>
      <c r="F18" s="86"/>
      <c r="G18" s="94" t="s">
        <v>69</v>
      </c>
      <c r="H18" s="94" t="s">
        <v>69</v>
      </c>
      <c r="I18" s="97"/>
      <c r="J18" s="96">
        <f>J43</f>
        <v>75200</v>
      </c>
      <c r="K18" s="29"/>
    </row>
    <row r="19" spans="1:11" ht="18.75" customHeight="1">
      <c r="A19" s="26" t="s">
        <v>38</v>
      </c>
      <c r="B19" s="143"/>
      <c r="C19" s="143">
        <v>130</v>
      </c>
      <c r="D19" s="148">
        <f>E19</f>
        <v>8412200</v>
      </c>
      <c r="E19" s="148">
        <v>8412200</v>
      </c>
      <c r="F19" s="153"/>
      <c r="G19" s="141"/>
      <c r="H19" s="143"/>
      <c r="I19" s="143"/>
      <c r="J19" s="143"/>
      <c r="K19" s="143"/>
    </row>
    <row r="20" spans="1:11" ht="185.25" customHeight="1">
      <c r="A20" s="35" t="s">
        <v>182</v>
      </c>
      <c r="B20" s="143"/>
      <c r="C20" s="143"/>
      <c r="D20" s="148"/>
      <c r="E20" s="148"/>
      <c r="F20" s="153"/>
      <c r="G20" s="141"/>
      <c r="H20" s="143"/>
      <c r="I20" s="143"/>
      <c r="J20" s="143"/>
      <c r="K20" s="143"/>
    </row>
    <row r="21" spans="1:11" ht="18.75" customHeight="1" hidden="1">
      <c r="A21" s="36" t="s">
        <v>135</v>
      </c>
      <c r="B21" s="27"/>
      <c r="C21" s="37">
        <v>211</v>
      </c>
      <c r="D21" s="85">
        <f>E21</f>
        <v>0</v>
      </c>
      <c r="E21" s="85">
        <v>0</v>
      </c>
      <c r="F21" s="89"/>
      <c r="G21" s="87"/>
      <c r="H21" s="27"/>
      <c r="I21" s="29"/>
      <c r="J21" s="29"/>
      <c r="K21" s="29"/>
    </row>
    <row r="22" spans="1:11" ht="18.75" customHeight="1" hidden="1">
      <c r="A22" s="36" t="s">
        <v>136</v>
      </c>
      <c r="B22" s="27"/>
      <c r="C22" s="37">
        <v>212</v>
      </c>
      <c r="D22" s="85">
        <f aca="true" t="shared" si="0" ref="D22:D29">E22</f>
        <v>0</v>
      </c>
      <c r="E22" s="85">
        <v>0</v>
      </c>
      <c r="F22" s="85"/>
      <c r="G22" s="87"/>
      <c r="H22" s="27"/>
      <c r="I22" s="29"/>
      <c r="J22" s="29"/>
      <c r="K22" s="29"/>
    </row>
    <row r="23" spans="1:11" ht="18.75" customHeight="1" hidden="1">
      <c r="A23" s="36" t="s">
        <v>137</v>
      </c>
      <c r="B23" s="27"/>
      <c r="C23" s="37">
        <v>213</v>
      </c>
      <c r="D23" s="85">
        <f t="shared" si="0"/>
        <v>0</v>
      </c>
      <c r="E23" s="85">
        <v>0</v>
      </c>
      <c r="F23" s="89"/>
      <c r="G23" s="87"/>
      <c r="H23" s="27"/>
      <c r="I23" s="29"/>
      <c r="J23" s="29"/>
      <c r="K23" s="29"/>
    </row>
    <row r="24" spans="1:11" ht="18.75" customHeight="1" hidden="1">
      <c r="A24" s="36" t="s">
        <v>138</v>
      </c>
      <c r="B24" s="27"/>
      <c r="C24" s="37">
        <v>221</v>
      </c>
      <c r="D24" s="85">
        <f t="shared" si="0"/>
        <v>0</v>
      </c>
      <c r="E24" s="85">
        <v>0</v>
      </c>
      <c r="F24" s="89"/>
      <c r="G24" s="90"/>
      <c r="H24" s="27"/>
      <c r="I24" s="29"/>
      <c r="J24" s="29"/>
      <c r="K24" s="29"/>
    </row>
    <row r="25" spans="1:11" ht="18.75" customHeight="1" hidden="1">
      <c r="A25" s="36" t="s">
        <v>139</v>
      </c>
      <c r="B25" s="27"/>
      <c r="C25" s="37">
        <v>222</v>
      </c>
      <c r="D25" s="85">
        <f t="shared" si="0"/>
        <v>0</v>
      </c>
      <c r="E25" s="85">
        <v>0</v>
      </c>
      <c r="F25" s="89"/>
      <c r="G25" s="87"/>
      <c r="H25" s="27"/>
      <c r="I25" s="29"/>
      <c r="J25" s="29"/>
      <c r="K25" s="29"/>
    </row>
    <row r="26" spans="1:11" ht="18.75" customHeight="1" hidden="1">
      <c r="A26" s="36" t="s">
        <v>140</v>
      </c>
      <c r="B26" s="27"/>
      <c r="C26" s="37">
        <v>225</v>
      </c>
      <c r="D26" s="85">
        <f t="shared" si="0"/>
        <v>0</v>
      </c>
      <c r="E26" s="85">
        <v>0</v>
      </c>
      <c r="F26" s="89"/>
      <c r="G26" s="87"/>
      <c r="H26" s="27"/>
      <c r="I26" s="29"/>
      <c r="J26" s="29"/>
      <c r="K26" s="29"/>
    </row>
    <row r="27" spans="1:11" ht="18.75" customHeight="1" hidden="1">
      <c r="A27" s="36" t="s">
        <v>141</v>
      </c>
      <c r="B27" s="27"/>
      <c r="C27" s="37">
        <v>226</v>
      </c>
      <c r="D27" s="85">
        <f t="shared" si="0"/>
        <v>0</v>
      </c>
      <c r="E27" s="85">
        <v>0</v>
      </c>
      <c r="F27" s="89"/>
      <c r="G27" s="87"/>
      <c r="H27" s="27"/>
      <c r="I27" s="29"/>
      <c r="J27" s="29"/>
      <c r="K27" s="29"/>
    </row>
    <row r="28" spans="1:11" ht="18.75" customHeight="1" hidden="1">
      <c r="A28" s="36" t="s">
        <v>142</v>
      </c>
      <c r="B28" s="27"/>
      <c r="C28" s="37">
        <v>310</v>
      </c>
      <c r="D28" s="85">
        <f t="shared" si="0"/>
        <v>0</v>
      </c>
      <c r="E28" s="85">
        <v>0</v>
      </c>
      <c r="F28" s="89"/>
      <c r="G28" s="87"/>
      <c r="H28" s="27"/>
      <c r="I28" s="29"/>
      <c r="J28" s="29"/>
      <c r="K28" s="29"/>
    </row>
    <row r="29" spans="1:11" ht="18.75" customHeight="1" hidden="1">
      <c r="A29" s="36" t="s">
        <v>143</v>
      </c>
      <c r="B29" s="27"/>
      <c r="C29" s="37">
        <v>340</v>
      </c>
      <c r="D29" s="85">
        <f t="shared" si="0"/>
        <v>0</v>
      </c>
      <c r="E29" s="85">
        <v>0</v>
      </c>
      <c r="F29" s="89"/>
      <c r="G29" s="87"/>
      <c r="H29" s="27"/>
      <c r="I29" s="29"/>
      <c r="J29" s="29"/>
      <c r="K29" s="29"/>
    </row>
    <row r="30" spans="1:11" ht="102.75" customHeight="1">
      <c r="A30" s="38" t="s">
        <v>180</v>
      </c>
      <c r="B30" s="27"/>
      <c r="C30" s="143">
        <v>130</v>
      </c>
      <c r="D30" s="84">
        <f>E30</f>
        <v>1995200</v>
      </c>
      <c r="E30" s="84">
        <v>1995200</v>
      </c>
      <c r="F30" s="86"/>
      <c r="G30" s="98"/>
      <c r="H30" s="27"/>
      <c r="I30" s="29"/>
      <c r="J30" s="29"/>
      <c r="K30" s="29"/>
    </row>
    <row r="31" spans="1:11" ht="18.75" customHeight="1" hidden="1">
      <c r="A31" s="36" t="s">
        <v>135</v>
      </c>
      <c r="B31" s="27"/>
      <c r="C31" s="143"/>
      <c r="D31" s="85">
        <f>E31+G31</f>
        <v>78700</v>
      </c>
      <c r="E31" s="85">
        <v>0</v>
      </c>
      <c r="F31" s="86"/>
      <c r="G31" s="90">
        <v>78700</v>
      </c>
      <c r="H31" s="27"/>
      <c r="I31" s="29"/>
      <c r="J31" s="29"/>
      <c r="K31" s="29"/>
    </row>
    <row r="32" spans="1:11" ht="18.75" customHeight="1" hidden="1">
      <c r="A32" s="36" t="s">
        <v>137</v>
      </c>
      <c r="B32" s="27"/>
      <c r="C32" s="39">
        <v>213</v>
      </c>
      <c r="D32" s="85">
        <f>E32+G32</f>
        <v>23800</v>
      </c>
      <c r="E32" s="85">
        <v>0</v>
      </c>
      <c r="F32" s="86"/>
      <c r="G32" s="90">
        <v>23800</v>
      </c>
      <c r="H32" s="27"/>
      <c r="I32" s="29"/>
      <c r="J32" s="29"/>
      <c r="K32" s="29"/>
    </row>
    <row r="33" spans="1:11" ht="57" customHeight="1">
      <c r="A33" s="40" t="s">
        <v>168</v>
      </c>
      <c r="B33" s="27"/>
      <c r="C33" s="143">
        <v>130</v>
      </c>
      <c r="D33" s="84">
        <f>E33</f>
        <v>1928000</v>
      </c>
      <c r="E33" s="96">
        <v>1928000</v>
      </c>
      <c r="F33" s="86"/>
      <c r="G33" s="98"/>
      <c r="H33" s="27"/>
      <c r="I33" s="29"/>
      <c r="J33" s="29"/>
      <c r="K33" s="29"/>
    </row>
    <row r="34" spans="1:11" ht="18.75" customHeight="1" hidden="1">
      <c r="A34" s="34" t="s">
        <v>136</v>
      </c>
      <c r="B34" s="27"/>
      <c r="C34" s="143"/>
      <c r="D34" s="85">
        <f>E34</f>
        <v>0</v>
      </c>
      <c r="E34" s="85">
        <v>0</v>
      </c>
      <c r="F34" s="86"/>
      <c r="G34" s="87"/>
      <c r="H34" s="27"/>
      <c r="I34" s="29"/>
      <c r="J34" s="29"/>
      <c r="K34" s="29"/>
    </row>
    <row r="35" spans="1:11" ht="18.75" customHeight="1" hidden="1">
      <c r="A35" s="34" t="s">
        <v>144</v>
      </c>
      <c r="B35" s="27"/>
      <c r="C35" s="41">
        <v>221</v>
      </c>
      <c r="D35" s="85">
        <f aca="true" t="shared" si="1" ref="D35:D40">E35</f>
        <v>0</v>
      </c>
      <c r="E35" s="85">
        <v>0</v>
      </c>
      <c r="F35" s="86"/>
      <c r="G35" s="87"/>
      <c r="H35" s="27"/>
      <c r="I35" s="29"/>
      <c r="J35" s="29"/>
      <c r="K35" s="29"/>
    </row>
    <row r="36" spans="1:11" ht="18.75" customHeight="1" hidden="1">
      <c r="A36" s="34" t="s">
        <v>139</v>
      </c>
      <c r="B36" s="27"/>
      <c r="C36" s="41">
        <v>222</v>
      </c>
      <c r="D36" s="85">
        <f t="shared" si="1"/>
        <v>0</v>
      </c>
      <c r="E36" s="85">
        <v>0</v>
      </c>
      <c r="F36" s="86"/>
      <c r="G36" s="87"/>
      <c r="H36" s="27"/>
      <c r="I36" s="29"/>
      <c r="J36" s="29"/>
      <c r="K36" s="29"/>
    </row>
    <row r="37" spans="1:11" ht="18.75" customHeight="1" hidden="1">
      <c r="A37" s="34" t="s">
        <v>145</v>
      </c>
      <c r="B37" s="27"/>
      <c r="C37" s="41">
        <v>223</v>
      </c>
      <c r="D37" s="85">
        <f t="shared" si="1"/>
        <v>0</v>
      </c>
      <c r="E37" s="85">
        <v>0</v>
      </c>
      <c r="F37" s="86"/>
      <c r="G37" s="90"/>
      <c r="H37" s="27"/>
      <c r="I37" s="29"/>
      <c r="J37" s="29"/>
      <c r="K37" s="29"/>
    </row>
    <row r="38" spans="1:11" ht="18.75" customHeight="1" hidden="1">
      <c r="A38" s="34" t="s">
        <v>146</v>
      </c>
      <c r="B38" s="27"/>
      <c r="C38" s="41">
        <v>225</v>
      </c>
      <c r="D38" s="85">
        <f t="shared" si="1"/>
        <v>0</v>
      </c>
      <c r="E38" s="85">
        <v>0</v>
      </c>
      <c r="F38" s="86"/>
      <c r="G38" s="90"/>
      <c r="H38" s="27"/>
      <c r="I38" s="29"/>
      <c r="J38" s="29"/>
      <c r="K38" s="29"/>
    </row>
    <row r="39" spans="1:11" ht="18.75" customHeight="1" hidden="1">
      <c r="A39" s="34" t="s">
        <v>147</v>
      </c>
      <c r="B39" s="27"/>
      <c r="C39" s="41">
        <v>226</v>
      </c>
      <c r="D39" s="85">
        <f t="shared" si="1"/>
        <v>0</v>
      </c>
      <c r="E39" s="85">
        <v>0</v>
      </c>
      <c r="F39" s="86"/>
      <c r="G39" s="87"/>
      <c r="H39" s="27"/>
      <c r="I39" s="29"/>
      <c r="J39" s="29"/>
      <c r="K39" s="29"/>
    </row>
    <row r="40" spans="1:11" ht="18.75" customHeight="1" hidden="1">
      <c r="A40" s="34" t="s">
        <v>148</v>
      </c>
      <c r="B40" s="27"/>
      <c r="C40" s="41">
        <v>290</v>
      </c>
      <c r="D40" s="85">
        <f t="shared" si="1"/>
        <v>0</v>
      </c>
      <c r="E40" s="85">
        <v>0</v>
      </c>
      <c r="F40" s="86"/>
      <c r="G40" s="87"/>
      <c r="H40" s="27"/>
      <c r="I40" s="29"/>
      <c r="J40" s="29"/>
      <c r="K40" s="29"/>
    </row>
    <row r="41" spans="1:11" ht="18.75" customHeight="1" hidden="1">
      <c r="A41" s="34" t="s">
        <v>142</v>
      </c>
      <c r="B41" s="27"/>
      <c r="C41" s="41">
        <v>310</v>
      </c>
      <c r="D41" s="85">
        <f>E41+G41</f>
        <v>23100</v>
      </c>
      <c r="E41" s="85">
        <v>0</v>
      </c>
      <c r="F41" s="95"/>
      <c r="G41" s="90">
        <v>23100</v>
      </c>
      <c r="H41" s="94"/>
      <c r="I41" s="29"/>
      <c r="J41" s="29"/>
      <c r="K41" s="29"/>
    </row>
    <row r="42" spans="1:11" ht="18.75" customHeight="1" hidden="1">
      <c r="A42" s="34" t="s">
        <v>143</v>
      </c>
      <c r="B42" s="27"/>
      <c r="C42" s="41">
        <v>340</v>
      </c>
      <c r="D42" s="85">
        <f>E42+G42</f>
        <v>97200</v>
      </c>
      <c r="E42" s="85">
        <v>0</v>
      </c>
      <c r="F42" s="95"/>
      <c r="G42" s="90">
        <v>97200</v>
      </c>
      <c r="H42" s="94"/>
      <c r="I42" s="29"/>
      <c r="J42" s="29"/>
      <c r="K42" s="29"/>
    </row>
    <row r="43" spans="1:11" ht="48.75" customHeight="1">
      <c r="A43" s="42" t="s">
        <v>149</v>
      </c>
      <c r="B43" s="41"/>
      <c r="C43" s="112"/>
      <c r="D43" s="108">
        <f>D44</f>
        <v>75200</v>
      </c>
      <c r="E43" s="108"/>
      <c r="F43" s="110"/>
      <c r="G43" s="109"/>
      <c r="H43" s="109"/>
      <c r="I43" s="32"/>
      <c r="J43" s="111">
        <f>D43</f>
        <v>75200</v>
      </c>
      <c r="K43" s="32"/>
    </row>
    <row r="44" spans="1:11" ht="18.75" customHeight="1" hidden="1">
      <c r="A44" s="34" t="s">
        <v>143</v>
      </c>
      <c r="B44" s="27"/>
      <c r="C44" s="39"/>
      <c r="D44" s="85">
        <v>75200</v>
      </c>
      <c r="E44" s="85"/>
      <c r="F44" s="86"/>
      <c r="G44" s="87"/>
      <c r="H44" s="27"/>
      <c r="I44" s="29"/>
      <c r="J44" s="85">
        <f>D44</f>
        <v>75200</v>
      </c>
      <c r="K44" s="29"/>
    </row>
    <row r="45" spans="1:11" ht="21.75" customHeight="1">
      <c r="A45" s="44" t="s">
        <v>72</v>
      </c>
      <c r="B45" s="27">
        <v>130</v>
      </c>
      <c r="C45" s="29"/>
      <c r="D45" s="88"/>
      <c r="E45" s="87" t="s">
        <v>69</v>
      </c>
      <c r="F45" s="86"/>
      <c r="G45" s="87" t="s">
        <v>69</v>
      </c>
      <c r="H45" s="27" t="s">
        <v>69</v>
      </c>
      <c r="I45" s="27" t="s">
        <v>69</v>
      </c>
      <c r="J45" s="29"/>
      <c r="K45" s="27" t="s">
        <v>69</v>
      </c>
    </row>
    <row r="46" spans="1:11" ht="38.25" customHeight="1">
      <c r="A46" s="44" t="s">
        <v>73</v>
      </c>
      <c r="B46" s="27">
        <v>140</v>
      </c>
      <c r="C46" s="29"/>
      <c r="D46" s="88"/>
      <c r="E46" s="87" t="s">
        <v>69</v>
      </c>
      <c r="F46" s="86"/>
      <c r="G46" s="87" t="s">
        <v>69</v>
      </c>
      <c r="H46" s="27" t="s">
        <v>69</v>
      </c>
      <c r="I46" s="27" t="s">
        <v>69</v>
      </c>
      <c r="J46" s="29"/>
      <c r="K46" s="27" t="s">
        <v>69</v>
      </c>
    </row>
    <row r="47" spans="1:11" ht="23.25" customHeight="1">
      <c r="A47" s="44" t="s">
        <v>74</v>
      </c>
      <c r="B47" s="27">
        <v>150</v>
      </c>
      <c r="C47" s="101">
        <v>180</v>
      </c>
      <c r="D47" s="84">
        <f>D48+D49+D50+D51+D52+D53</f>
        <v>414839.83999999997</v>
      </c>
      <c r="E47" s="87" t="s">
        <v>69</v>
      </c>
      <c r="F47" s="86"/>
      <c r="G47" s="84">
        <f>G48+G49+G50+G51+G52+G53</f>
        <v>414839.83999999997</v>
      </c>
      <c r="H47" s="29"/>
      <c r="I47" s="27" t="s">
        <v>69</v>
      </c>
      <c r="J47" s="27" t="s">
        <v>69</v>
      </c>
      <c r="K47" s="27" t="s">
        <v>69</v>
      </c>
    </row>
    <row r="48" spans="1:11" ht="36" customHeight="1">
      <c r="A48" s="34" t="s">
        <v>169</v>
      </c>
      <c r="B48" s="27"/>
      <c r="C48" s="37">
        <v>180</v>
      </c>
      <c r="D48" s="85">
        <f aca="true" t="shared" si="2" ref="D48:D53">G48</f>
        <v>25064.97</v>
      </c>
      <c r="E48" s="85"/>
      <c r="F48" s="91"/>
      <c r="G48" s="85">
        <v>25064.97</v>
      </c>
      <c r="H48" s="29"/>
      <c r="I48" s="27"/>
      <c r="J48" s="27"/>
      <c r="K48" s="27"/>
    </row>
    <row r="49" spans="1:11" ht="82.5" customHeight="1">
      <c r="A49" s="34" t="s">
        <v>170</v>
      </c>
      <c r="B49" s="27"/>
      <c r="C49" s="37">
        <v>180</v>
      </c>
      <c r="D49" s="85">
        <f t="shared" si="2"/>
        <v>1374.87</v>
      </c>
      <c r="E49" s="85"/>
      <c r="F49" s="91"/>
      <c r="G49" s="85">
        <v>1374.87</v>
      </c>
      <c r="H49" s="29"/>
      <c r="I49" s="27"/>
      <c r="J49" s="27"/>
      <c r="K49" s="27"/>
    </row>
    <row r="50" spans="1:11" ht="37.5" customHeight="1">
      <c r="A50" s="100" t="s">
        <v>176</v>
      </c>
      <c r="B50" s="101"/>
      <c r="C50" s="105">
        <v>180</v>
      </c>
      <c r="D50" s="85">
        <f t="shared" si="2"/>
        <v>23100</v>
      </c>
      <c r="E50" s="85"/>
      <c r="F50" s="91"/>
      <c r="G50" s="85">
        <v>23100</v>
      </c>
      <c r="H50" s="103"/>
      <c r="I50" s="101"/>
      <c r="J50" s="101"/>
      <c r="K50" s="101"/>
    </row>
    <row r="51" spans="1:11" ht="32.25" customHeight="1">
      <c r="A51" s="106" t="s">
        <v>177</v>
      </c>
      <c r="B51" s="101"/>
      <c r="C51" s="105">
        <v>180</v>
      </c>
      <c r="D51" s="85">
        <f t="shared" si="2"/>
        <v>165600</v>
      </c>
      <c r="E51" s="85"/>
      <c r="F51" s="91"/>
      <c r="G51" s="85">
        <v>165600</v>
      </c>
      <c r="H51" s="103"/>
      <c r="I51" s="101"/>
      <c r="J51" s="101"/>
      <c r="K51" s="101"/>
    </row>
    <row r="52" spans="1:11" ht="37.5" customHeight="1">
      <c r="A52" s="106" t="s">
        <v>178</v>
      </c>
      <c r="B52" s="101"/>
      <c r="C52" s="105">
        <v>180</v>
      </c>
      <c r="D52" s="85">
        <f t="shared" si="2"/>
        <v>102500</v>
      </c>
      <c r="E52" s="85"/>
      <c r="F52" s="91"/>
      <c r="G52" s="107">
        <v>102500</v>
      </c>
      <c r="H52" s="103"/>
      <c r="I52" s="101"/>
      <c r="J52" s="101"/>
      <c r="K52" s="101"/>
    </row>
    <row r="53" spans="1:11" ht="51.75" customHeight="1">
      <c r="A53" s="106" t="s">
        <v>179</v>
      </c>
      <c r="B53" s="101"/>
      <c r="C53" s="105">
        <v>180</v>
      </c>
      <c r="D53" s="85">
        <f t="shared" si="2"/>
        <v>97200</v>
      </c>
      <c r="E53" s="85"/>
      <c r="F53" s="91"/>
      <c r="G53" s="107">
        <v>97200</v>
      </c>
      <c r="H53" s="103"/>
      <c r="I53" s="101"/>
      <c r="J53" s="101"/>
      <c r="K53" s="101"/>
    </row>
    <row r="54" spans="1:11" ht="15.75">
      <c r="A54" s="26" t="s">
        <v>75</v>
      </c>
      <c r="B54" s="27">
        <v>160</v>
      </c>
      <c r="C54" s="37"/>
      <c r="D54" s="108">
        <f>D55</f>
        <v>165000</v>
      </c>
      <c r="E54" s="109" t="s">
        <v>69</v>
      </c>
      <c r="F54" s="110"/>
      <c r="G54" s="109" t="s">
        <v>69</v>
      </c>
      <c r="H54" s="41" t="s">
        <v>69</v>
      </c>
      <c r="I54" s="41" t="s">
        <v>69</v>
      </c>
      <c r="J54" s="111">
        <f>D54</f>
        <v>165000</v>
      </c>
      <c r="K54" s="29"/>
    </row>
    <row r="55" spans="1:11" ht="50.25" customHeight="1">
      <c r="A55" s="42" t="s">
        <v>151</v>
      </c>
      <c r="B55" s="27"/>
      <c r="C55" s="37"/>
      <c r="D55" s="85">
        <v>165000</v>
      </c>
      <c r="E55" s="87"/>
      <c r="F55" s="86"/>
      <c r="G55" s="87"/>
      <c r="H55" s="27"/>
      <c r="I55" s="27"/>
      <c r="J55" s="85">
        <f>D55</f>
        <v>165000</v>
      </c>
      <c r="K55" s="29"/>
    </row>
    <row r="56" spans="1:11" ht="15.75">
      <c r="A56" s="26" t="s">
        <v>76</v>
      </c>
      <c r="B56" s="27">
        <v>180</v>
      </c>
      <c r="C56" s="27" t="s">
        <v>69</v>
      </c>
      <c r="D56" s="88"/>
      <c r="E56" s="87" t="s">
        <v>69</v>
      </c>
      <c r="F56" s="86"/>
      <c r="G56" s="87" t="s">
        <v>69</v>
      </c>
      <c r="H56" s="27" t="s">
        <v>69</v>
      </c>
      <c r="I56" s="27" t="s">
        <v>69</v>
      </c>
      <c r="J56" s="29"/>
      <c r="K56" s="27" t="s">
        <v>69</v>
      </c>
    </row>
    <row r="57" spans="1:11" ht="15.75">
      <c r="A57" s="26"/>
      <c r="B57" s="29"/>
      <c r="C57" s="29"/>
      <c r="D57" s="88"/>
      <c r="E57" s="88"/>
      <c r="F57" s="86"/>
      <c r="G57" s="88"/>
      <c r="H57" s="29"/>
      <c r="I57" s="29"/>
      <c r="J57" s="29"/>
      <c r="K57" s="29"/>
    </row>
    <row r="58" spans="1:11" ht="22.5" customHeight="1">
      <c r="A58" s="44" t="s">
        <v>77</v>
      </c>
      <c r="B58" s="27">
        <v>200</v>
      </c>
      <c r="C58" s="27" t="s">
        <v>69</v>
      </c>
      <c r="D58" s="84">
        <f>D59+D70+D80</f>
        <v>13010439.84</v>
      </c>
      <c r="E58" s="84">
        <f>E60+E66+E70+E80</f>
        <v>12335400</v>
      </c>
      <c r="F58" s="86"/>
      <c r="G58" s="84">
        <f>G80+G60</f>
        <v>414839.83999999997</v>
      </c>
      <c r="H58" s="29"/>
      <c r="I58" s="29"/>
      <c r="J58" s="54">
        <f>J70+J80</f>
        <v>260200</v>
      </c>
      <c r="K58" s="29"/>
    </row>
    <row r="59" spans="1:11" ht="18.75" customHeight="1">
      <c r="A59" s="26" t="s">
        <v>78</v>
      </c>
      <c r="B59" s="27">
        <v>210</v>
      </c>
      <c r="C59" s="29"/>
      <c r="D59" s="84">
        <f>D60+D66</f>
        <v>10001100</v>
      </c>
      <c r="E59" s="84">
        <f>E60+E66</f>
        <v>9898600</v>
      </c>
      <c r="F59" s="86"/>
      <c r="G59" s="88"/>
      <c r="H59" s="29"/>
      <c r="I59" s="29"/>
      <c r="J59" s="29"/>
      <c r="K59" s="29"/>
    </row>
    <row r="60" spans="1:11" ht="15.75">
      <c r="A60" s="30" t="s">
        <v>36</v>
      </c>
      <c r="B60" s="143">
        <v>211</v>
      </c>
      <c r="C60" s="142"/>
      <c r="D60" s="148">
        <f>D62+D63+D64+D65</f>
        <v>9986950</v>
      </c>
      <c r="E60" s="148">
        <f>E62+E63+E64+E65</f>
        <v>9884450</v>
      </c>
      <c r="F60" s="146"/>
      <c r="G60" s="150">
        <f>G63+G65</f>
        <v>102500</v>
      </c>
      <c r="H60" s="142"/>
      <c r="I60" s="142"/>
      <c r="J60" s="142"/>
      <c r="K60" s="142"/>
    </row>
    <row r="61" spans="1:11" ht="19.5" customHeight="1">
      <c r="A61" s="30" t="s">
        <v>79</v>
      </c>
      <c r="B61" s="143"/>
      <c r="C61" s="142"/>
      <c r="D61" s="148"/>
      <c r="E61" s="149"/>
      <c r="F61" s="146"/>
      <c r="G61" s="151"/>
      <c r="H61" s="142"/>
      <c r="I61" s="142"/>
      <c r="J61" s="142"/>
      <c r="K61" s="142"/>
    </row>
    <row r="62" spans="1:11" ht="22.5" customHeight="1">
      <c r="A62" s="30" t="s">
        <v>152</v>
      </c>
      <c r="B62" s="27"/>
      <c r="C62" s="27">
        <v>111</v>
      </c>
      <c r="D62" s="85">
        <f>E62</f>
        <v>6056046.59</v>
      </c>
      <c r="E62" s="85">
        <f>5779680+279536.59+144960-159110+10980</f>
        <v>6056046.59</v>
      </c>
      <c r="F62" s="91"/>
      <c r="G62" s="88"/>
      <c r="H62" s="29"/>
      <c r="I62" s="29"/>
      <c r="J62" s="29"/>
      <c r="K62" s="29"/>
    </row>
    <row r="63" spans="1:11" ht="22.5" customHeight="1">
      <c r="A63" s="30" t="s">
        <v>153</v>
      </c>
      <c r="B63" s="27"/>
      <c r="C63" s="27">
        <v>111</v>
      </c>
      <c r="D63" s="85">
        <f>E63+G63</f>
        <v>1611102.1099999999</v>
      </c>
      <c r="E63" s="85">
        <f>777270+114132.11+641000</f>
        <v>1532402.1099999999</v>
      </c>
      <c r="F63" s="95"/>
      <c r="G63" s="99">
        <v>78700</v>
      </c>
      <c r="H63" s="29"/>
      <c r="I63" s="29"/>
      <c r="J63" s="29"/>
      <c r="K63" s="29"/>
    </row>
    <row r="64" spans="1:11" ht="22.5" customHeight="1">
      <c r="A64" s="30" t="s">
        <v>152</v>
      </c>
      <c r="B64" s="27"/>
      <c r="C64" s="27">
        <v>119</v>
      </c>
      <c r="D64" s="85">
        <f>E64</f>
        <v>1833203.41</v>
      </c>
      <c r="E64" s="85">
        <f>1745460+84423.41+3320</f>
        <v>1833203.41</v>
      </c>
      <c r="F64" s="91"/>
      <c r="G64" s="97"/>
      <c r="H64" s="29"/>
      <c r="I64" s="29"/>
      <c r="J64" s="29"/>
      <c r="K64" s="29"/>
    </row>
    <row r="65" spans="1:11" ht="22.5" customHeight="1">
      <c r="A65" s="26" t="s">
        <v>153</v>
      </c>
      <c r="B65" s="29"/>
      <c r="C65" s="27">
        <v>119</v>
      </c>
      <c r="D65" s="85">
        <f>E65+G65</f>
        <v>486597.89</v>
      </c>
      <c r="E65" s="85">
        <f>234730+34467.89+193600</f>
        <v>462797.89</v>
      </c>
      <c r="F65" s="95"/>
      <c r="G65" s="99">
        <v>23800</v>
      </c>
      <c r="H65" s="29"/>
      <c r="I65" s="29"/>
      <c r="J65" s="29"/>
      <c r="K65" s="29"/>
    </row>
    <row r="66" spans="1:11" ht="22.5" customHeight="1">
      <c r="A66" s="26" t="s">
        <v>156</v>
      </c>
      <c r="B66" s="29"/>
      <c r="C66" s="27"/>
      <c r="D66" s="84">
        <f>D67</f>
        <v>14150</v>
      </c>
      <c r="E66" s="84">
        <f>D66</f>
        <v>14150</v>
      </c>
      <c r="F66" s="86"/>
      <c r="G66" s="88"/>
      <c r="H66" s="29"/>
      <c r="I66" s="29"/>
      <c r="J66" s="29"/>
      <c r="K66" s="29"/>
    </row>
    <row r="67" spans="1:11" ht="22.5" customHeight="1">
      <c r="A67" s="26" t="s">
        <v>152</v>
      </c>
      <c r="B67" s="29"/>
      <c r="C67" s="27">
        <v>112</v>
      </c>
      <c r="D67" s="85">
        <v>14150</v>
      </c>
      <c r="E67" s="85">
        <f>D67</f>
        <v>14150</v>
      </c>
      <c r="F67" s="86"/>
      <c r="G67" s="88"/>
      <c r="H67" s="29"/>
      <c r="I67" s="29"/>
      <c r="J67" s="29"/>
      <c r="K67" s="29"/>
    </row>
    <row r="68" spans="1:11" ht="18" customHeight="1">
      <c r="A68" s="26" t="s">
        <v>80</v>
      </c>
      <c r="B68" s="27">
        <v>220</v>
      </c>
      <c r="C68" s="29"/>
      <c r="D68" s="88"/>
      <c r="E68" s="88"/>
      <c r="F68" s="86"/>
      <c r="G68" s="88"/>
      <c r="H68" s="29"/>
      <c r="I68" s="29"/>
      <c r="J68" s="29"/>
      <c r="K68" s="29"/>
    </row>
    <row r="69" spans="1:11" ht="18.75" customHeight="1">
      <c r="A69" s="45" t="s">
        <v>36</v>
      </c>
      <c r="B69" s="29"/>
      <c r="C69" s="29"/>
      <c r="D69" s="88"/>
      <c r="E69" s="88"/>
      <c r="F69" s="86"/>
      <c r="G69" s="88"/>
      <c r="H69" s="29"/>
      <c r="I69" s="29"/>
      <c r="J69" s="29"/>
      <c r="K69" s="29"/>
    </row>
    <row r="70" spans="1:11" ht="18" customHeight="1">
      <c r="A70" s="26" t="s">
        <v>81</v>
      </c>
      <c r="B70" s="27">
        <v>230</v>
      </c>
      <c r="C70" s="29"/>
      <c r="D70" s="84">
        <f>D72+D73+D74</f>
        <v>60700</v>
      </c>
      <c r="E70" s="84">
        <f>E72+E73</f>
        <v>55700</v>
      </c>
      <c r="F70" s="86"/>
      <c r="G70" s="88"/>
      <c r="H70" s="29"/>
      <c r="I70" s="29"/>
      <c r="J70" s="74">
        <f>J74</f>
        <v>5000</v>
      </c>
      <c r="K70" s="29"/>
    </row>
    <row r="71" spans="1:11" ht="15.75" customHeight="1">
      <c r="A71" s="45" t="s">
        <v>36</v>
      </c>
      <c r="B71" s="29"/>
      <c r="C71" s="29"/>
      <c r="D71" s="85"/>
      <c r="E71" s="85"/>
      <c r="F71" s="86"/>
      <c r="G71" s="88"/>
      <c r="H71" s="29"/>
      <c r="I71" s="29"/>
      <c r="J71" s="37"/>
      <c r="K71" s="29"/>
    </row>
    <row r="72" spans="1:11" ht="15.75" customHeight="1">
      <c r="A72" s="45" t="s">
        <v>153</v>
      </c>
      <c r="B72" s="29"/>
      <c r="C72" s="37">
        <v>851</v>
      </c>
      <c r="D72" s="85">
        <f>E72</f>
        <v>35956.1</v>
      </c>
      <c r="E72" s="85">
        <f>53400-17443.9</f>
        <v>35956.1</v>
      </c>
      <c r="F72" s="86"/>
      <c r="G72" s="88"/>
      <c r="H72" s="29"/>
      <c r="I72" s="29"/>
      <c r="J72" s="37"/>
      <c r="K72" s="29"/>
    </row>
    <row r="73" spans="1:11" ht="15.75" customHeight="1">
      <c r="A73" s="45" t="s">
        <v>153</v>
      </c>
      <c r="B73" s="29"/>
      <c r="C73" s="37">
        <v>852</v>
      </c>
      <c r="D73" s="85">
        <f>E73</f>
        <v>19743.9</v>
      </c>
      <c r="E73" s="85">
        <v>19743.9</v>
      </c>
      <c r="F73" s="86"/>
      <c r="G73" s="88"/>
      <c r="H73" s="29"/>
      <c r="I73" s="29"/>
      <c r="J73" s="37"/>
      <c r="K73" s="29"/>
    </row>
    <row r="74" spans="1:11" ht="15.75" customHeight="1">
      <c r="A74" s="45" t="s">
        <v>161</v>
      </c>
      <c r="B74" s="29"/>
      <c r="C74" s="37">
        <v>852</v>
      </c>
      <c r="D74" s="85">
        <v>5000</v>
      </c>
      <c r="E74" s="85"/>
      <c r="F74" s="86"/>
      <c r="G74" s="88"/>
      <c r="H74" s="29"/>
      <c r="I74" s="29"/>
      <c r="J74" s="33">
        <f>D74</f>
        <v>5000</v>
      </c>
      <c r="K74" s="29"/>
    </row>
    <row r="75" spans="1:11" ht="15.75">
      <c r="A75" s="26" t="s">
        <v>82</v>
      </c>
      <c r="B75" s="143">
        <v>240</v>
      </c>
      <c r="C75" s="142"/>
      <c r="D75" s="152"/>
      <c r="E75" s="152"/>
      <c r="F75" s="146"/>
      <c r="G75" s="152"/>
      <c r="H75" s="142"/>
      <c r="I75" s="142"/>
      <c r="J75" s="142"/>
      <c r="K75" s="142"/>
    </row>
    <row r="76" spans="1:11" ht="15.75">
      <c r="A76" s="26" t="s">
        <v>83</v>
      </c>
      <c r="B76" s="143"/>
      <c r="C76" s="142"/>
      <c r="D76" s="152"/>
      <c r="E76" s="152"/>
      <c r="F76" s="146"/>
      <c r="G76" s="152"/>
      <c r="H76" s="142"/>
      <c r="I76" s="142"/>
      <c r="J76" s="142"/>
      <c r="K76" s="142"/>
    </row>
    <row r="77" spans="1:11" ht="15.75">
      <c r="A77" s="26" t="s">
        <v>84</v>
      </c>
      <c r="B77" s="143"/>
      <c r="C77" s="142"/>
      <c r="D77" s="152"/>
      <c r="E77" s="152"/>
      <c r="F77" s="146"/>
      <c r="G77" s="152"/>
      <c r="H77" s="142"/>
      <c r="I77" s="142"/>
      <c r="J77" s="142"/>
      <c r="K77" s="142"/>
    </row>
    <row r="78" spans="1:11" ht="15.75">
      <c r="A78" s="26"/>
      <c r="B78" s="29"/>
      <c r="C78" s="29"/>
      <c r="D78" s="88"/>
      <c r="E78" s="88"/>
      <c r="F78" s="86"/>
      <c r="G78" s="88"/>
      <c r="H78" s="29"/>
      <c r="I78" s="29"/>
      <c r="J78" s="29"/>
      <c r="K78" s="29"/>
    </row>
    <row r="79" spans="1:11" ht="33.75" customHeight="1">
      <c r="A79" s="26" t="s">
        <v>85</v>
      </c>
      <c r="B79" s="27">
        <v>250</v>
      </c>
      <c r="C79" s="29"/>
      <c r="D79" s="88"/>
      <c r="E79" s="88"/>
      <c r="F79" s="86"/>
      <c r="G79" s="88"/>
      <c r="H79" s="29"/>
      <c r="I79" s="29"/>
      <c r="J79" s="29"/>
      <c r="K79" s="29"/>
    </row>
    <row r="80" spans="1:11" ht="24" customHeight="1">
      <c r="A80" s="26" t="s">
        <v>86</v>
      </c>
      <c r="B80" s="27">
        <v>260</v>
      </c>
      <c r="C80" s="27" t="s">
        <v>69</v>
      </c>
      <c r="D80" s="84">
        <f>D81+D82+D83+D84+D85+D86+D87+D88+D89</f>
        <v>2948639.8400000003</v>
      </c>
      <c r="E80" s="84">
        <f>E81+E82</f>
        <v>2381100</v>
      </c>
      <c r="F80" s="86"/>
      <c r="G80" s="84">
        <f>G82+G84+G85+G88+G89</f>
        <v>312339.83999999997</v>
      </c>
      <c r="H80" s="29"/>
      <c r="I80" s="29"/>
      <c r="J80" s="74">
        <f>J83+J86+J87</f>
        <v>255200</v>
      </c>
      <c r="K80" s="29"/>
    </row>
    <row r="81" spans="1:11" ht="24" customHeight="1">
      <c r="A81" s="26" t="s">
        <v>152</v>
      </c>
      <c r="B81" s="27"/>
      <c r="C81" s="37">
        <v>244</v>
      </c>
      <c r="D81" s="85">
        <f>E81</f>
        <v>508800</v>
      </c>
      <c r="E81" s="85">
        <f>640210-144960+13550</f>
        <v>508800</v>
      </c>
      <c r="F81" s="86"/>
      <c r="G81" s="89"/>
      <c r="H81" s="29"/>
      <c r="I81" s="29"/>
      <c r="J81" s="29"/>
      <c r="K81" s="29"/>
    </row>
    <row r="82" spans="1:11" ht="24" customHeight="1">
      <c r="A82" s="26" t="s">
        <v>153</v>
      </c>
      <c r="B82" s="27"/>
      <c r="C82" s="37">
        <v>244</v>
      </c>
      <c r="D82" s="85">
        <f>E82+G82</f>
        <v>1969500</v>
      </c>
      <c r="E82" s="85">
        <f>1641156.1+17443.9+81200+132500</f>
        <v>1872300</v>
      </c>
      <c r="F82" s="95"/>
      <c r="G82" s="85">
        <v>97200</v>
      </c>
      <c r="H82" s="29"/>
      <c r="I82" s="29"/>
      <c r="J82" s="29"/>
      <c r="K82" s="29"/>
    </row>
    <row r="83" spans="1:11" ht="24" customHeight="1">
      <c r="A83" s="26" t="s">
        <v>157</v>
      </c>
      <c r="B83" s="27"/>
      <c r="C83" s="37">
        <v>244</v>
      </c>
      <c r="D83" s="85">
        <v>75200</v>
      </c>
      <c r="E83" s="85"/>
      <c r="F83" s="86"/>
      <c r="G83" s="85"/>
      <c r="H83" s="29"/>
      <c r="I83" s="29"/>
      <c r="J83" s="78">
        <f>D83</f>
        <v>75200</v>
      </c>
      <c r="K83" s="29"/>
    </row>
    <row r="84" spans="1:11" ht="24" customHeight="1">
      <c r="A84" s="26" t="s">
        <v>158</v>
      </c>
      <c r="B84" s="27"/>
      <c r="C84" s="37">
        <v>244</v>
      </c>
      <c r="D84" s="85">
        <v>25064.97</v>
      </c>
      <c r="E84" s="85"/>
      <c r="F84" s="86"/>
      <c r="G84" s="85">
        <f>D84</f>
        <v>25064.97</v>
      </c>
      <c r="H84" s="29"/>
      <c r="I84" s="29"/>
      <c r="J84" s="29"/>
      <c r="K84" s="29"/>
    </row>
    <row r="85" spans="1:11" ht="24" customHeight="1">
      <c r="A85" s="26" t="s">
        <v>159</v>
      </c>
      <c r="B85" s="27"/>
      <c r="C85" s="37">
        <v>244</v>
      </c>
      <c r="D85" s="85">
        <v>1374.87</v>
      </c>
      <c r="E85" s="85"/>
      <c r="F85" s="86"/>
      <c r="G85" s="85">
        <f>D85</f>
        <v>1374.87</v>
      </c>
      <c r="H85" s="29"/>
      <c r="I85" s="29"/>
      <c r="J85" s="29"/>
      <c r="K85" s="29"/>
    </row>
    <row r="86" spans="1:11" ht="24" customHeight="1">
      <c r="A86" s="26" t="s">
        <v>160</v>
      </c>
      <c r="B86" s="29"/>
      <c r="C86" s="37">
        <v>244</v>
      </c>
      <c r="D86" s="85">
        <v>165000</v>
      </c>
      <c r="E86" s="85"/>
      <c r="F86" s="86"/>
      <c r="G86" s="88"/>
      <c r="H86" s="29"/>
      <c r="I86" s="29"/>
      <c r="J86" s="78">
        <f>D86</f>
        <v>165000</v>
      </c>
      <c r="K86" s="29"/>
    </row>
    <row r="87" spans="1:11" ht="24" customHeight="1">
      <c r="A87" s="26" t="s">
        <v>161</v>
      </c>
      <c r="B87" s="26"/>
      <c r="C87" s="37">
        <v>244</v>
      </c>
      <c r="D87" s="85">
        <v>15000</v>
      </c>
      <c r="E87" s="85"/>
      <c r="F87" s="86"/>
      <c r="G87" s="92"/>
      <c r="H87" s="26"/>
      <c r="I87" s="26"/>
      <c r="J87" s="79">
        <f>D87</f>
        <v>15000</v>
      </c>
      <c r="K87" s="26"/>
    </row>
    <row r="88" spans="1:11" ht="34.5" customHeight="1">
      <c r="A88" s="81" t="s">
        <v>173</v>
      </c>
      <c r="B88" s="81"/>
      <c r="C88" s="82">
        <v>244</v>
      </c>
      <c r="D88" s="85">
        <v>23100</v>
      </c>
      <c r="E88" s="85"/>
      <c r="F88" s="86"/>
      <c r="G88" s="93">
        <v>23100</v>
      </c>
      <c r="H88" s="81"/>
      <c r="I88" s="81"/>
      <c r="J88" s="79"/>
      <c r="K88" s="81"/>
    </row>
    <row r="89" spans="1:11" ht="24" customHeight="1">
      <c r="A89" s="100" t="s">
        <v>181</v>
      </c>
      <c r="B89" s="100"/>
      <c r="C89" s="105">
        <v>244</v>
      </c>
      <c r="D89" s="85">
        <f>G89</f>
        <v>165600</v>
      </c>
      <c r="E89" s="85"/>
      <c r="F89" s="104"/>
      <c r="G89" s="93">
        <v>165600</v>
      </c>
      <c r="H89" s="100"/>
      <c r="I89" s="100"/>
      <c r="J89" s="79"/>
      <c r="K89" s="100"/>
    </row>
    <row r="90" spans="1:11" ht="23.25" customHeight="1">
      <c r="A90" s="100" t="s">
        <v>87</v>
      </c>
      <c r="B90" s="27">
        <v>300</v>
      </c>
      <c r="C90" s="27" t="s">
        <v>69</v>
      </c>
      <c r="D90" s="88"/>
      <c r="E90" s="88"/>
      <c r="F90" s="86"/>
      <c r="G90" s="88"/>
      <c r="H90" s="29"/>
      <c r="I90" s="29"/>
      <c r="J90" s="29"/>
      <c r="K90" s="29"/>
    </row>
    <row r="91" spans="1:11" ht="15.75">
      <c r="A91" s="26" t="s">
        <v>36</v>
      </c>
      <c r="B91" s="143">
        <v>310</v>
      </c>
      <c r="C91" s="142"/>
      <c r="D91" s="152"/>
      <c r="E91" s="152"/>
      <c r="F91" s="146"/>
      <c r="G91" s="152"/>
      <c r="H91" s="142"/>
      <c r="I91" s="142"/>
      <c r="J91" s="142"/>
      <c r="K91" s="142"/>
    </row>
    <row r="92" spans="1:11" ht="18.75" customHeight="1">
      <c r="A92" s="26" t="s">
        <v>88</v>
      </c>
      <c r="B92" s="143"/>
      <c r="C92" s="142"/>
      <c r="D92" s="152"/>
      <c r="E92" s="152"/>
      <c r="F92" s="146"/>
      <c r="G92" s="152"/>
      <c r="H92" s="142"/>
      <c r="I92" s="142"/>
      <c r="J92" s="142"/>
      <c r="K92" s="142"/>
    </row>
    <row r="93" spans="1:11" ht="15.75" customHeight="1">
      <c r="A93" s="26" t="s">
        <v>89</v>
      </c>
      <c r="B93" s="27">
        <v>320</v>
      </c>
      <c r="C93" s="29"/>
      <c r="D93" s="88"/>
      <c r="E93" s="88"/>
      <c r="F93" s="86"/>
      <c r="G93" s="88"/>
      <c r="H93" s="29"/>
      <c r="I93" s="29"/>
      <c r="J93" s="29"/>
      <c r="K93" s="29"/>
    </row>
    <row r="94" spans="1:11" ht="21" customHeight="1">
      <c r="A94" s="26" t="s">
        <v>90</v>
      </c>
      <c r="B94" s="27">
        <v>400</v>
      </c>
      <c r="C94" s="29"/>
      <c r="D94" s="88"/>
      <c r="E94" s="88"/>
      <c r="F94" s="86"/>
      <c r="G94" s="88"/>
      <c r="H94" s="29"/>
      <c r="I94" s="29"/>
      <c r="J94" s="29"/>
      <c r="K94" s="29"/>
    </row>
    <row r="95" spans="1:11" ht="15.75">
      <c r="A95" s="26" t="s">
        <v>91</v>
      </c>
      <c r="B95" s="143">
        <v>410</v>
      </c>
      <c r="C95" s="142"/>
      <c r="D95" s="152"/>
      <c r="E95" s="152"/>
      <c r="F95" s="146"/>
      <c r="G95" s="152"/>
      <c r="H95" s="142"/>
      <c r="I95" s="142"/>
      <c r="J95" s="142"/>
      <c r="K95" s="142"/>
    </row>
    <row r="96" spans="1:11" ht="17.25" customHeight="1">
      <c r="A96" s="26" t="s">
        <v>92</v>
      </c>
      <c r="B96" s="143"/>
      <c r="C96" s="142"/>
      <c r="D96" s="152"/>
      <c r="E96" s="152"/>
      <c r="F96" s="146"/>
      <c r="G96" s="152"/>
      <c r="H96" s="142"/>
      <c r="I96" s="142"/>
      <c r="J96" s="142"/>
      <c r="K96" s="142"/>
    </row>
    <row r="97" spans="1:11" ht="15.75">
      <c r="A97" s="26" t="s">
        <v>93</v>
      </c>
      <c r="B97" s="27">
        <v>420</v>
      </c>
      <c r="C97" s="29"/>
      <c r="D97" s="88"/>
      <c r="E97" s="88"/>
      <c r="F97" s="86"/>
      <c r="G97" s="88"/>
      <c r="H97" s="29"/>
      <c r="I97" s="29"/>
      <c r="J97" s="29"/>
      <c r="K97" s="29"/>
    </row>
    <row r="98" spans="1:11" ht="28.5" customHeight="1">
      <c r="A98" s="26" t="s">
        <v>94</v>
      </c>
      <c r="B98" s="27">
        <v>500</v>
      </c>
      <c r="C98" s="27" t="s">
        <v>69</v>
      </c>
      <c r="D98" s="29"/>
      <c r="E98" s="29"/>
      <c r="F98" s="28"/>
      <c r="G98" s="29"/>
      <c r="H98" s="29"/>
      <c r="I98" s="29"/>
      <c r="J98" s="29"/>
      <c r="K98" s="29"/>
    </row>
    <row r="99" spans="1:11" ht="29.25" customHeight="1">
      <c r="A99" s="26" t="s">
        <v>95</v>
      </c>
      <c r="B99" s="27">
        <v>600</v>
      </c>
      <c r="C99" s="27" t="s">
        <v>69</v>
      </c>
      <c r="D99" s="29"/>
      <c r="E99" s="29"/>
      <c r="F99" s="28"/>
      <c r="G99" s="29"/>
      <c r="H99" s="29"/>
      <c r="I99" s="29"/>
      <c r="J99" s="29"/>
      <c r="K99" s="29"/>
    </row>
    <row r="100" ht="15.75">
      <c r="A100" s="2"/>
    </row>
    <row r="101" ht="15.75">
      <c r="A101" s="2"/>
    </row>
    <row r="102" ht="15.75">
      <c r="A102" s="2"/>
    </row>
    <row r="103" spans="1:2" ht="15.75">
      <c r="A103" s="1" t="s">
        <v>154</v>
      </c>
      <c r="B103" s="1" t="s">
        <v>155</v>
      </c>
    </row>
  </sheetData>
  <sheetProtection/>
  <mergeCells count="78">
    <mergeCell ref="C30:C31"/>
    <mergeCell ref="C33:C34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  <mergeCell ref="J95:J96"/>
    <mergeCell ref="K95:K96"/>
    <mergeCell ref="J91:J92"/>
    <mergeCell ref="K91:K92"/>
    <mergeCell ref="B95:B96"/>
    <mergeCell ref="C95:C96"/>
    <mergeCell ref="D95:D96"/>
    <mergeCell ref="E95:E96"/>
    <mergeCell ref="F95:F96"/>
    <mergeCell ref="G95:G96"/>
    <mergeCell ref="H95:H96"/>
    <mergeCell ref="I95:I96"/>
    <mergeCell ref="J75:J77"/>
    <mergeCell ref="K75:K77"/>
    <mergeCell ref="B91:B92"/>
    <mergeCell ref="C91:C92"/>
    <mergeCell ref="D91:D92"/>
    <mergeCell ref="E91:E92"/>
    <mergeCell ref="F91:F92"/>
    <mergeCell ref="G91:G92"/>
    <mergeCell ref="H91:H92"/>
    <mergeCell ref="I91:I92"/>
    <mergeCell ref="J60:J61"/>
    <mergeCell ref="K60:K61"/>
    <mergeCell ref="B75:B77"/>
    <mergeCell ref="C75:C77"/>
    <mergeCell ref="D75:D77"/>
    <mergeCell ref="E75:E77"/>
    <mergeCell ref="F75:F77"/>
    <mergeCell ref="G75:G77"/>
    <mergeCell ref="H75:H77"/>
    <mergeCell ref="I75:I77"/>
    <mergeCell ref="J13:J14"/>
    <mergeCell ref="K13:K14"/>
    <mergeCell ref="B60:B61"/>
    <mergeCell ref="C60:C61"/>
    <mergeCell ref="D60:D61"/>
    <mergeCell ref="E60:E61"/>
    <mergeCell ref="F60:F61"/>
    <mergeCell ref="G60:G61"/>
    <mergeCell ref="H60:H61"/>
    <mergeCell ref="I60:I61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7" r:id="rId1"/>
  <rowBreaks count="2" manualBreakCount="2">
    <brk id="29" max="10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4"/>
    </row>
    <row r="2" spans="1:12" ht="15">
      <c r="A2" s="154" t="s">
        <v>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ht="15">
      <c r="A3" s="4"/>
    </row>
    <row r="4" spans="1:12" ht="15">
      <c r="A4" s="155" t="s">
        <v>97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>
      <c r="A5" s="155" t="s">
        <v>98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5">
      <c r="A6" s="155" t="s">
        <v>187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ht="15">
      <c r="A7" s="4"/>
    </row>
    <row r="8" spans="1:12" ht="25.5" customHeight="1">
      <c r="A8" s="156" t="s">
        <v>33</v>
      </c>
      <c r="B8" s="156" t="s">
        <v>57</v>
      </c>
      <c r="C8" s="156" t="s">
        <v>99</v>
      </c>
      <c r="D8" s="156" t="s">
        <v>100</v>
      </c>
      <c r="E8" s="156"/>
      <c r="F8" s="156"/>
      <c r="G8" s="156"/>
      <c r="H8" s="156"/>
      <c r="I8" s="156"/>
      <c r="J8" s="156"/>
      <c r="K8" s="156"/>
      <c r="L8" s="156"/>
    </row>
    <row r="9" spans="1:12" ht="15">
      <c r="A9" s="156"/>
      <c r="B9" s="156"/>
      <c r="C9" s="156"/>
      <c r="D9" s="156" t="s">
        <v>101</v>
      </c>
      <c r="E9" s="156"/>
      <c r="F9" s="156"/>
      <c r="G9" s="156" t="s">
        <v>38</v>
      </c>
      <c r="H9" s="156"/>
      <c r="I9" s="156"/>
      <c r="J9" s="156"/>
      <c r="K9" s="156"/>
      <c r="L9" s="156"/>
    </row>
    <row r="10" spans="1:12" ht="102" customHeight="1">
      <c r="A10" s="156"/>
      <c r="B10" s="156"/>
      <c r="C10" s="156"/>
      <c r="D10" s="156"/>
      <c r="E10" s="156"/>
      <c r="F10" s="156"/>
      <c r="G10" s="156" t="s">
        <v>102</v>
      </c>
      <c r="H10" s="156"/>
      <c r="I10" s="156"/>
      <c r="J10" s="156" t="s">
        <v>103</v>
      </c>
      <c r="K10" s="156"/>
      <c r="L10" s="156"/>
    </row>
    <row r="11" spans="1:12" ht="51">
      <c r="A11" s="156"/>
      <c r="B11" s="156"/>
      <c r="C11" s="156"/>
      <c r="D11" s="21" t="s">
        <v>104</v>
      </c>
      <c r="E11" s="21" t="s">
        <v>163</v>
      </c>
      <c r="F11" s="21" t="s">
        <v>164</v>
      </c>
      <c r="G11" s="21" t="s">
        <v>104</v>
      </c>
      <c r="H11" s="21" t="s">
        <v>127</v>
      </c>
      <c r="I11" s="21" t="s">
        <v>128</v>
      </c>
      <c r="J11" s="21" t="s">
        <v>129</v>
      </c>
      <c r="K11" s="21" t="s">
        <v>130</v>
      </c>
      <c r="L11" s="21" t="s">
        <v>131</v>
      </c>
    </row>
    <row r="12" spans="1:12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40.5" customHeight="1">
      <c r="A13" s="20" t="s">
        <v>105</v>
      </c>
      <c r="B13" s="46" t="s">
        <v>162</v>
      </c>
      <c r="C13" s="22" t="s">
        <v>69</v>
      </c>
      <c r="D13" s="23">
        <f>'таблица 2'!D80</f>
        <v>2948639.8400000003</v>
      </c>
      <c r="E13" s="23">
        <f>E16</f>
        <v>2247508</v>
      </c>
      <c r="F13" s="23">
        <f>F16</f>
        <v>3617516</v>
      </c>
      <c r="G13" s="23">
        <f>G16</f>
        <v>2948639.8400000003</v>
      </c>
      <c r="H13" s="23">
        <f>H16</f>
        <v>2247508</v>
      </c>
      <c r="I13" s="23">
        <f>I16</f>
        <v>3617516</v>
      </c>
      <c r="J13" s="23"/>
      <c r="K13" s="23"/>
      <c r="L13" s="23"/>
    </row>
    <row r="14" spans="1:12" ht="69.75" customHeight="1">
      <c r="A14" s="20" t="s">
        <v>106</v>
      </c>
      <c r="B14" s="22">
        <v>1001</v>
      </c>
      <c r="C14" s="22" t="s">
        <v>69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>
      <c r="A15" s="20"/>
      <c r="B15" s="20"/>
      <c r="C15" s="20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44.25" customHeight="1">
      <c r="A16" s="20" t="s">
        <v>107</v>
      </c>
      <c r="B16" s="22">
        <v>2001</v>
      </c>
      <c r="C16" s="20"/>
      <c r="D16" s="23">
        <f>'таблица 2'!D80</f>
        <v>2948639.8400000003</v>
      </c>
      <c r="E16" s="23">
        <v>2247508</v>
      </c>
      <c r="F16" s="23">
        <v>3617516</v>
      </c>
      <c r="G16" s="23">
        <f>D16</f>
        <v>2948639.8400000003</v>
      </c>
      <c r="H16" s="23">
        <f>E16</f>
        <v>2247508</v>
      </c>
      <c r="I16" s="23">
        <f>F16</f>
        <v>3617516</v>
      </c>
      <c r="J16" s="23"/>
      <c r="K16" s="23"/>
      <c r="L16" s="23"/>
    </row>
    <row r="17" spans="1:12" ht="15">
      <c r="A17" s="20"/>
      <c r="B17" s="20"/>
      <c r="C17" s="20"/>
      <c r="D17" s="23"/>
      <c r="E17" s="23"/>
      <c r="F17" s="23"/>
      <c r="G17" s="23"/>
      <c r="H17" s="23"/>
      <c r="I17" s="23"/>
      <c r="J17" s="23"/>
      <c r="K17" s="23"/>
      <c r="L17" s="23"/>
    </row>
  </sheetData>
  <sheetProtection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36.7109375" style="1" customWidth="1"/>
    <col min="2" max="2" width="11.7109375" style="1" customWidth="1"/>
    <col min="3" max="3" width="44.140625" style="1" customWidth="1"/>
  </cols>
  <sheetData>
    <row r="1" ht="15.75">
      <c r="A1" s="2"/>
    </row>
    <row r="2" spans="1:3" ht="15.75">
      <c r="A2" s="116" t="s">
        <v>108</v>
      </c>
      <c r="B2" s="116"/>
      <c r="C2" s="116"/>
    </row>
    <row r="3" ht="15.75">
      <c r="A3" s="2"/>
    </row>
    <row r="4" spans="1:3" ht="15.75">
      <c r="A4" s="158" t="s">
        <v>109</v>
      </c>
      <c r="B4" s="158"/>
      <c r="C4" s="158"/>
    </row>
    <row r="5" spans="1:3" ht="15.75">
      <c r="A5" s="158" t="s">
        <v>110</v>
      </c>
      <c r="B5" s="158"/>
      <c r="C5" s="158"/>
    </row>
    <row r="6" spans="1:3" ht="15.75">
      <c r="A6" s="159" t="s">
        <v>188</v>
      </c>
      <c r="B6" s="159"/>
      <c r="C6" s="159"/>
    </row>
    <row r="7" spans="1:3" ht="15.75">
      <c r="A7" s="158" t="s">
        <v>132</v>
      </c>
      <c r="B7" s="158"/>
      <c r="C7" s="158"/>
    </row>
    <row r="8" ht="15.75">
      <c r="A8" s="2"/>
    </row>
    <row r="9" spans="1:3" ht="31.5">
      <c r="A9" s="24" t="s">
        <v>33</v>
      </c>
      <c r="B9" s="24" t="s">
        <v>57</v>
      </c>
      <c r="C9" s="24" t="s">
        <v>111</v>
      </c>
    </row>
    <row r="10" spans="1:3" ht="15.75">
      <c r="A10" s="24">
        <v>1</v>
      </c>
      <c r="B10" s="24">
        <v>2</v>
      </c>
      <c r="C10" s="24">
        <v>3</v>
      </c>
    </row>
    <row r="11" spans="1:3" ht="29.25" customHeight="1">
      <c r="A11" s="26" t="s">
        <v>94</v>
      </c>
      <c r="B11" s="24">
        <v>10</v>
      </c>
      <c r="C11" s="26"/>
    </row>
    <row r="12" spans="1:3" ht="29.25" customHeight="1">
      <c r="A12" s="26" t="s">
        <v>95</v>
      </c>
      <c r="B12" s="24">
        <v>20</v>
      </c>
      <c r="C12" s="26"/>
    </row>
    <row r="13" spans="1:3" ht="29.25" customHeight="1">
      <c r="A13" s="26" t="s">
        <v>112</v>
      </c>
      <c r="B13" s="24">
        <v>30</v>
      </c>
      <c r="C13" s="26"/>
    </row>
    <row r="14" spans="1:3" ht="29.25" customHeight="1">
      <c r="A14" s="26"/>
      <c r="B14" s="26"/>
      <c r="C14" s="26"/>
    </row>
    <row r="15" spans="1:3" ht="29.25" customHeight="1">
      <c r="A15" s="26" t="s">
        <v>113</v>
      </c>
      <c r="B15" s="24">
        <v>40</v>
      </c>
      <c r="C15" s="26"/>
    </row>
    <row r="16" spans="1:3" ht="29.25" customHeight="1">
      <c r="A16" s="26"/>
      <c r="B16" s="26"/>
      <c r="C16" s="26"/>
    </row>
    <row r="17" ht="15.75">
      <c r="A17" s="2"/>
    </row>
    <row r="18" ht="15.75">
      <c r="A18" s="2"/>
    </row>
    <row r="19" ht="72.75" customHeight="1">
      <c r="A19" s="2"/>
    </row>
    <row r="20" spans="1:6" ht="15.75">
      <c r="A20" s="14" t="s">
        <v>120</v>
      </c>
      <c r="B20" s="12"/>
      <c r="C20" s="12"/>
      <c r="D20" s="12"/>
      <c r="E20" s="12"/>
      <c r="F20" s="12"/>
    </row>
    <row r="21" spans="1:6" ht="15.75">
      <c r="A21" s="14" t="s">
        <v>16</v>
      </c>
      <c r="B21" s="12"/>
      <c r="C21" s="12"/>
      <c r="D21" s="12"/>
      <c r="E21" s="12"/>
      <c r="F21" s="12"/>
    </row>
    <row r="22" spans="1:6" ht="15.75">
      <c r="A22" s="14" t="s">
        <v>121</v>
      </c>
      <c r="B22" s="15"/>
      <c r="C22" s="18" t="s">
        <v>183</v>
      </c>
      <c r="D22" s="16"/>
      <c r="E22" s="16"/>
      <c r="F22" s="16"/>
    </row>
    <row r="23" spans="1:6" ht="15.75">
      <c r="A23" s="14"/>
      <c r="B23" s="5" t="s">
        <v>122</v>
      </c>
      <c r="C23" s="17" t="s">
        <v>123</v>
      </c>
      <c r="D23" s="5"/>
      <c r="E23" s="157"/>
      <c r="F23" s="157"/>
    </row>
    <row r="24" spans="1:6" ht="15.75">
      <c r="A24" s="14"/>
      <c r="B24" s="12"/>
      <c r="C24" s="12"/>
      <c r="D24" s="12"/>
      <c r="E24" s="12"/>
      <c r="F24" s="12"/>
    </row>
    <row r="25" spans="1:6" ht="15.75">
      <c r="A25" s="14" t="s">
        <v>124</v>
      </c>
      <c r="B25" s="55"/>
      <c r="C25" s="18" t="str">
        <f>C22</f>
        <v>Чуприна Е.Н.</v>
      </c>
      <c r="D25" s="5"/>
      <c r="E25" s="5"/>
      <c r="F25" s="5"/>
    </row>
    <row r="26" spans="1:6" ht="15.75">
      <c r="A26" s="14" t="s">
        <v>133</v>
      </c>
      <c r="B26" s="5" t="s">
        <v>122</v>
      </c>
      <c r="C26" s="17" t="s">
        <v>123</v>
      </c>
      <c r="D26" s="5"/>
      <c r="E26" s="5"/>
      <c r="F26" s="5"/>
    </row>
    <row r="27" spans="1:6" ht="15.75">
      <c r="A27" s="14"/>
      <c r="B27" s="12"/>
      <c r="C27" s="12"/>
      <c r="D27" s="12"/>
      <c r="E27" s="12"/>
      <c r="F27" s="12"/>
    </row>
    <row r="28" spans="1:6" ht="15.75">
      <c r="A28" s="19" t="s">
        <v>184</v>
      </c>
      <c r="B28" s="12"/>
      <c r="C28" s="12"/>
      <c r="D28" s="12"/>
      <c r="E28" s="12"/>
      <c r="F28" s="12"/>
    </row>
  </sheetData>
  <sheetProtection/>
  <mergeCells count="6">
    <mergeCell ref="E23:F23"/>
    <mergeCell ref="A4:C4"/>
    <mergeCell ref="A5:C5"/>
    <mergeCell ref="A6:C6"/>
    <mergeCell ref="A2:C2"/>
    <mergeCell ref="A7:C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53.7109375" style="1" customWidth="1"/>
    <col min="2" max="2" width="10.57421875" style="1" customWidth="1"/>
    <col min="3" max="3" width="44.28125" style="1" customWidth="1"/>
    <col min="4" max="6" width="9.140625" style="1" customWidth="1"/>
  </cols>
  <sheetData>
    <row r="1" ht="15.75">
      <c r="A1" s="2"/>
    </row>
    <row r="2" spans="1:6" ht="15.75">
      <c r="A2" s="116" t="s">
        <v>114</v>
      </c>
      <c r="B2" s="116"/>
      <c r="C2" s="116"/>
      <c r="D2" s="116"/>
      <c r="E2" s="116"/>
      <c r="F2" s="116"/>
    </row>
    <row r="3" ht="15.75">
      <c r="A3" s="2"/>
    </row>
    <row r="4" spans="1:6" ht="15.75">
      <c r="A4" s="138" t="s">
        <v>115</v>
      </c>
      <c r="B4" s="138"/>
      <c r="C4" s="138"/>
      <c r="D4" s="138"/>
      <c r="E4" s="138"/>
      <c r="F4" s="138"/>
    </row>
    <row r="5" ht="16.5" thickBot="1">
      <c r="A5" s="2"/>
    </row>
    <row r="6" spans="1:3" ht="32.25" thickBot="1">
      <c r="A6" s="6" t="s">
        <v>33</v>
      </c>
      <c r="B6" s="7" t="s">
        <v>57</v>
      </c>
      <c r="C6" s="7" t="s">
        <v>116</v>
      </c>
    </row>
    <row r="7" spans="1:3" ht="16.5" thickBot="1">
      <c r="A7" s="8">
        <v>1</v>
      </c>
      <c r="B7" s="9">
        <v>2</v>
      </c>
      <c r="C7" s="9">
        <v>3</v>
      </c>
    </row>
    <row r="8" spans="1:3" ht="37.5" customHeight="1" thickBot="1">
      <c r="A8" s="11" t="s">
        <v>117</v>
      </c>
      <c r="B8" s="9">
        <v>10</v>
      </c>
      <c r="C8" s="10"/>
    </row>
    <row r="9" spans="1:3" ht="86.25" customHeight="1" thickBot="1">
      <c r="A9" s="11" t="s">
        <v>118</v>
      </c>
      <c r="B9" s="9">
        <v>20</v>
      </c>
      <c r="C9" s="10"/>
    </row>
    <row r="10" spans="1:3" ht="39" customHeight="1" thickBot="1">
      <c r="A10" s="11" t="s">
        <v>119</v>
      </c>
      <c r="B10" s="9">
        <v>30</v>
      </c>
      <c r="C10" s="10"/>
    </row>
    <row r="11" ht="15.75">
      <c r="A11" s="2"/>
    </row>
    <row r="12" ht="15.75">
      <c r="A12" s="2"/>
    </row>
    <row r="13" spans="1:6" ht="15.75">
      <c r="A13" s="14" t="s">
        <v>120</v>
      </c>
      <c r="B13" s="3"/>
      <c r="C13" s="3"/>
      <c r="D13" s="3"/>
      <c r="E13" s="3"/>
      <c r="F13" s="3"/>
    </row>
    <row r="14" spans="1:6" ht="15.75">
      <c r="A14" s="14" t="s">
        <v>16</v>
      </c>
      <c r="B14" s="3"/>
      <c r="C14" s="3"/>
      <c r="D14" s="3"/>
      <c r="E14" s="3"/>
      <c r="F14" s="3"/>
    </row>
    <row r="15" spans="1:6" ht="16.5" thickBot="1">
      <c r="A15" s="14" t="s">
        <v>121</v>
      </c>
      <c r="B15" s="3"/>
      <c r="C15" s="3"/>
      <c r="D15" s="3"/>
      <c r="E15" s="3"/>
      <c r="F15" s="3"/>
    </row>
    <row r="16" spans="1:6" ht="15.75">
      <c r="A16" s="14"/>
      <c r="B16" s="160" t="s">
        <v>122</v>
      </c>
      <c r="C16" s="160"/>
      <c r="D16" s="160"/>
      <c r="E16" s="161" t="s">
        <v>123</v>
      </c>
      <c r="F16" s="161"/>
    </row>
    <row r="17" spans="1:6" ht="15.75">
      <c r="A17" s="14"/>
      <c r="B17" s="3"/>
      <c r="C17" s="3"/>
      <c r="D17" s="3"/>
      <c r="E17" s="3"/>
      <c r="F17" s="3"/>
    </row>
    <row r="18" spans="1:6" ht="16.5" thickBot="1">
      <c r="A18" s="14" t="s">
        <v>124</v>
      </c>
      <c r="B18" s="3"/>
      <c r="C18" s="3"/>
      <c r="D18" s="3"/>
      <c r="E18" s="3"/>
      <c r="F18" s="3"/>
    </row>
    <row r="19" spans="1:6" ht="15.75">
      <c r="A19" s="14" t="s">
        <v>125</v>
      </c>
      <c r="B19" s="160" t="s">
        <v>122</v>
      </c>
      <c r="C19" s="160"/>
      <c r="D19" s="160"/>
      <c r="E19" s="161" t="s">
        <v>123</v>
      </c>
      <c r="F19" s="161"/>
    </row>
    <row r="20" spans="1:6" ht="15.75">
      <c r="A20" s="14"/>
      <c r="B20" s="3"/>
      <c r="C20" s="3"/>
      <c r="D20" s="3"/>
      <c r="E20" s="3"/>
      <c r="F20" s="3"/>
    </row>
    <row r="21" spans="1:6" ht="15.75">
      <c r="A21" s="14" t="s">
        <v>126</v>
      </c>
      <c r="B21" s="3"/>
      <c r="C21" s="3"/>
      <c r="D21" s="3"/>
      <c r="E21" s="3"/>
      <c r="F21" s="3"/>
    </row>
    <row r="22" ht="15.75">
      <c r="A22" s="2"/>
    </row>
  </sheetData>
  <sheetProtection/>
  <mergeCells count="6">
    <mergeCell ref="B16:D16"/>
    <mergeCell ref="E16:F16"/>
    <mergeCell ref="B19:D19"/>
    <mergeCell ref="E19:F19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SheetLayoutView="70" zoomScalePageLayoutView="0" workbookViewId="0" topLeftCell="A76">
      <selection activeCell="F17" sqref="F17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15.75">
      <c r="A2" s="2"/>
    </row>
    <row r="3" spans="1:11" ht="15.75">
      <c r="A3" s="138" t="s">
        <v>55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.75">
      <c r="A4" s="138" t="s">
        <v>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.75">
      <c r="A5" s="138" t="s">
        <v>171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7" ht="15.75">
      <c r="A6" s="2"/>
      <c r="G6" s="47"/>
    </row>
    <row r="7" spans="1:11" ht="15.75">
      <c r="A7" s="140" t="s">
        <v>33</v>
      </c>
      <c r="B7" s="140" t="s">
        <v>57</v>
      </c>
      <c r="C7" s="140" t="s">
        <v>58</v>
      </c>
      <c r="D7" s="140" t="s">
        <v>59</v>
      </c>
      <c r="E7" s="140"/>
      <c r="F7" s="140"/>
      <c r="G7" s="140"/>
      <c r="H7" s="140"/>
      <c r="I7" s="140"/>
      <c r="J7" s="140"/>
      <c r="K7" s="140"/>
    </row>
    <row r="8" spans="1:11" ht="15.75">
      <c r="A8" s="140"/>
      <c r="B8" s="140"/>
      <c r="C8" s="140"/>
      <c r="D8" s="140" t="s">
        <v>60</v>
      </c>
      <c r="E8" s="140" t="s">
        <v>38</v>
      </c>
      <c r="F8" s="140"/>
      <c r="G8" s="140"/>
      <c r="H8" s="140"/>
      <c r="I8" s="140"/>
      <c r="J8" s="140"/>
      <c r="K8" s="140"/>
    </row>
    <row r="9" spans="1:11" ht="15.75">
      <c r="A9" s="140"/>
      <c r="B9" s="140"/>
      <c r="C9" s="140"/>
      <c r="D9" s="140"/>
      <c r="E9" s="140" t="s">
        <v>61</v>
      </c>
      <c r="F9" s="140" t="s">
        <v>62</v>
      </c>
      <c r="G9" s="140" t="s">
        <v>63</v>
      </c>
      <c r="H9" s="140" t="s">
        <v>64</v>
      </c>
      <c r="I9" s="140" t="s">
        <v>65</v>
      </c>
      <c r="J9" s="140" t="s">
        <v>66</v>
      </c>
      <c r="K9" s="140"/>
    </row>
    <row r="10" spans="1:11" ht="31.5">
      <c r="A10" s="140"/>
      <c r="B10" s="140"/>
      <c r="C10" s="140"/>
      <c r="D10" s="140"/>
      <c r="E10" s="140"/>
      <c r="F10" s="140"/>
      <c r="G10" s="140"/>
      <c r="H10" s="140"/>
      <c r="I10" s="140"/>
      <c r="J10" s="75" t="s">
        <v>60</v>
      </c>
      <c r="K10" s="75" t="s">
        <v>67</v>
      </c>
    </row>
    <row r="11" spans="1:11" ht="15.7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25" t="s">
        <v>134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</row>
    <row r="12" spans="1:11" ht="15.75">
      <c r="A12" s="72" t="s">
        <v>68</v>
      </c>
      <c r="B12" s="73">
        <v>100</v>
      </c>
      <c r="C12" s="73" t="s">
        <v>69</v>
      </c>
      <c r="D12" s="74">
        <f>D15+D19+D30+D33+D43+D47+D50</f>
        <v>10416300</v>
      </c>
      <c r="E12" s="74">
        <f>E19+E30+E33</f>
        <v>10128600</v>
      </c>
      <c r="F12" s="77"/>
      <c r="G12" s="74">
        <f>G47</f>
        <v>27500</v>
      </c>
      <c r="H12" s="76"/>
      <c r="I12" s="76"/>
      <c r="J12" s="74">
        <f>J15+J43+J50</f>
        <v>260200</v>
      </c>
      <c r="K12" s="76"/>
    </row>
    <row r="13" spans="1:11" ht="15.75">
      <c r="A13" s="30" t="s">
        <v>38</v>
      </c>
      <c r="B13" s="143">
        <v>110</v>
      </c>
      <c r="C13" s="142"/>
      <c r="D13" s="162">
        <f>D15</f>
        <v>20000</v>
      </c>
      <c r="E13" s="143" t="s">
        <v>69</v>
      </c>
      <c r="F13" s="164"/>
      <c r="G13" s="143" t="s">
        <v>69</v>
      </c>
      <c r="H13" s="143" t="s">
        <v>69</v>
      </c>
      <c r="I13" s="143" t="s">
        <v>69</v>
      </c>
      <c r="J13" s="162">
        <f>J15</f>
        <v>20000</v>
      </c>
      <c r="K13" s="143" t="s">
        <v>69</v>
      </c>
    </row>
    <row r="14" spans="1:11" ht="15.75">
      <c r="A14" s="72" t="s">
        <v>70</v>
      </c>
      <c r="B14" s="143"/>
      <c r="C14" s="142"/>
      <c r="D14" s="163"/>
      <c r="E14" s="143"/>
      <c r="F14" s="164"/>
      <c r="G14" s="143"/>
      <c r="H14" s="143"/>
      <c r="I14" s="143"/>
      <c r="J14" s="165"/>
      <c r="K14" s="143"/>
    </row>
    <row r="15" spans="1:11" ht="15.75">
      <c r="A15" s="31" t="s">
        <v>150</v>
      </c>
      <c r="B15" s="73"/>
      <c r="C15" s="76"/>
      <c r="D15" s="74">
        <f>D16+D17</f>
        <v>20000</v>
      </c>
      <c r="E15" s="73"/>
      <c r="F15" s="77"/>
      <c r="G15" s="73"/>
      <c r="H15" s="73"/>
      <c r="I15" s="73"/>
      <c r="J15" s="74">
        <f>J16+J17</f>
        <v>20000</v>
      </c>
      <c r="K15" s="73"/>
    </row>
    <row r="16" spans="1:11" ht="15.75">
      <c r="A16" s="32" t="s">
        <v>148</v>
      </c>
      <c r="B16" s="73"/>
      <c r="C16" s="73">
        <v>290</v>
      </c>
      <c r="D16" s="33">
        <v>5000</v>
      </c>
      <c r="E16" s="73"/>
      <c r="F16" s="77"/>
      <c r="G16" s="73"/>
      <c r="H16" s="73"/>
      <c r="I16" s="73"/>
      <c r="J16" s="33">
        <f>D16</f>
        <v>5000</v>
      </c>
      <c r="K16" s="73"/>
    </row>
    <row r="17" spans="1:11" ht="15.75">
      <c r="A17" s="34" t="s">
        <v>143</v>
      </c>
      <c r="B17" s="76"/>
      <c r="C17" s="73">
        <v>340</v>
      </c>
      <c r="D17" s="33">
        <v>15000</v>
      </c>
      <c r="E17" s="76"/>
      <c r="F17" s="77"/>
      <c r="G17" s="76"/>
      <c r="H17" s="76"/>
      <c r="I17" s="76"/>
      <c r="J17" s="33">
        <f>D17</f>
        <v>15000</v>
      </c>
      <c r="K17" s="76"/>
    </row>
    <row r="18" spans="1:11" ht="15.75">
      <c r="A18" s="72" t="s">
        <v>71</v>
      </c>
      <c r="B18" s="73">
        <v>120</v>
      </c>
      <c r="C18" s="76"/>
      <c r="D18" s="54">
        <f>D19+D30+D33+D43</f>
        <v>10203800</v>
      </c>
      <c r="E18" s="54">
        <f>E19+E30+E33</f>
        <v>10128600</v>
      </c>
      <c r="F18" s="77"/>
      <c r="G18" s="73" t="s">
        <v>69</v>
      </c>
      <c r="H18" s="73" t="s">
        <v>69</v>
      </c>
      <c r="I18" s="76"/>
      <c r="J18" s="74">
        <f>J19</f>
        <v>75200</v>
      </c>
      <c r="K18" s="76"/>
    </row>
    <row r="19" spans="1:11" ht="15.75">
      <c r="A19" s="72" t="s">
        <v>38</v>
      </c>
      <c r="B19" s="143"/>
      <c r="C19" s="143"/>
      <c r="D19" s="166">
        <f>D21+D22+D23+D24+D25+D26+D27+D28+D29</f>
        <v>8277600</v>
      </c>
      <c r="E19" s="166">
        <f>E21+E22+E23+E24+E25+E26+E27+E28+E29</f>
        <v>8277600</v>
      </c>
      <c r="F19" s="140"/>
      <c r="G19" s="143"/>
      <c r="H19" s="143"/>
      <c r="I19" s="143"/>
      <c r="J19" s="167">
        <f>J43</f>
        <v>75200</v>
      </c>
      <c r="K19" s="143"/>
    </row>
    <row r="20" spans="1:11" ht="195.75" customHeight="1">
      <c r="A20" s="35" t="s">
        <v>166</v>
      </c>
      <c r="B20" s="143"/>
      <c r="C20" s="143"/>
      <c r="D20" s="166"/>
      <c r="E20" s="166"/>
      <c r="F20" s="140"/>
      <c r="G20" s="143"/>
      <c r="H20" s="143"/>
      <c r="I20" s="143"/>
      <c r="J20" s="168"/>
      <c r="K20" s="143"/>
    </row>
    <row r="21" spans="1:11" ht="15.75">
      <c r="A21" s="36" t="s">
        <v>135</v>
      </c>
      <c r="B21" s="73"/>
      <c r="C21" s="37">
        <v>211</v>
      </c>
      <c r="D21" s="33">
        <f>E21</f>
        <v>5848996</v>
      </c>
      <c r="E21" s="33">
        <v>5848996</v>
      </c>
      <c r="F21" s="37"/>
      <c r="G21" s="73"/>
      <c r="H21" s="73"/>
      <c r="I21" s="76"/>
      <c r="J21" s="76"/>
      <c r="K21" s="76"/>
    </row>
    <row r="22" spans="1:11" ht="15.75">
      <c r="A22" s="36" t="s">
        <v>136</v>
      </c>
      <c r="B22" s="73"/>
      <c r="C22" s="37">
        <v>212</v>
      </c>
      <c r="D22" s="33">
        <f aca="true" t="shared" si="0" ref="D22:D29">E22</f>
        <v>4150</v>
      </c>
      <c r="E22" s="33">
        <v>4150</v>
      </c>
      <c r="F22" s="37"/>
      <c r="G22" s="73"/>
      <c r="H22" s="73"/>
      <c r="I22" s="76"/>
      <c r="J22" s="76"/>
      <c r="K22" s="76"/>
    </row>
    <row r="23" spans="1:11" ht="15.75">
      <c r="A23" s="36" t="s">
        <v>137</v>
      </c>
      <c r="B23" s="73"/>
      <c r="C23" s="37">
        <v>213</v>
      </c>
      <c r="D23" s="33">
        <f t="shared" si="0"/>
        <v>1766396</v>
      </c>
      <c r="E23" s="33">
        <v>1766396</v>
      </c>
      <c r="F23" s="37"/>
      <c r="G23" s="73"/>
      <c r="H23" s="73"/>
      <c r="I23" s="76"/>
      <c r="J23" s="76"/>
      <c r="K23" s="76"/>
    </row>
    <row r="24" spans="1:11" ht="15.75">
      <c r="A24" s="36" t="s">
        <v>138</v>
      </c>
      <c r="B24" s="73"/>
      <c r="C24" s="37">
        <v>221</v>
      </c>
      <c r="D24" s="33">
        <f t="shared" si="0"/>
        <v>56500</v>
      </c>
      <c r="E24" s="33">
        <v>56500</v>
      </c>
      <c r="F24" s="37"/>
      <c r="G24" s="73"/>
      <c r="H24" s="73"/>
      <c r="I24" s="76"/>
      <c r="J24" s="76"/>
      <c r="K24" s="76"/>
    </row>
    <row r="25" spans="1:11" ht="15.75">
      <c r="A25" s="36" t="s">
        <v>139</v>
      </c>
      <c r="B25" s="73"/>
      <c r="C25" s="37">
        <v>222</v>
      </c>
      <c r="D25" s="33">
        <f t="shared" si="0"/>
        <v>1000</v>
      </c>
      <c r="E25" s="33">
        <v>1000</v>
      </c>
      <c r="F25" s="37"/>
      <c r="G25" s="73"/>
      <c r="H25" s="73"/>
      <c r="I25" s="76"/>
      <c r="J25" s="76"/>
      <c r="K25" s="76"/>
    </row>
    <row r="26" spans="1:11" ht="15.75">
      <c r="A26" s="36" t="s">
        <v>140</v>
      </c>
      <c r="B26" s="73"/>
      <c r="C26" s="37">
        <v>225</v>
      </c>
      <c r="D26" s="33">
        <f t="shared" si="0"/>
        <v>10000</v>
      </c>
      <c r="E26" s="33">
        <v>10000</v>
      </c>
      <c r="F26" s="37"/>
      <c r="G26" s="73"/>
      <c r="H26" s="73"/>
      <c r="I26" s="76"/>
      <c r="J26" s="76"/>
      <c r="K26" s="76"/>
    </row>
    <row r="27" spans="1:11" ht="15.75">
      <c r="A27" s="36" t="s">
        <v>141</v>
      </c>
      <c r="B27" s="73"/>
      <c r="C27" s="37">
        <v>226</v>
      </c>
      <c r="D27" s="33">
        <f t="shared" si="0"/>
        <v>152866</v>
      </c>
      <c r="E27" s="33">
        <v>152866</v>
      </c>
      <c r="F27" s="37"/>
      <c r="G27" s="73"/>
      <c r="H27" s="73"/>
      <c r="I27" s="76"/>
      <c r="J27" s="76"/>
      <c r="K27" s="76"/>
    </row>
    <row r="28" spans="1:11" ht="15.75">
      <c r="A28" s="36" t="s">
        <v>142</v>
      </c>
      <c r="B28" s="73"/>
      <c r="C28" s="37">
        <v>310</v>
      </c>
      <c r="D28" s="33">
        <f t="shared" si="0"/>
        <v>328692</v>
      </c>
      <c r="E28" s="33">
        <v>328692</v>
      </c>
      <c r="F28" s="37"/>
      <c r="G28" s="73"/>
      <c r="H28" s="73"/>
      <c r="I28" s="76"/>
      <c r="J28" s="76"/>
      <c r="K28" s="76"/>
    </row>
    <row r="29" spans="1:11" ht="15.75">
      <c r="A29" s="36" t="s">
        <v>143</v>
      </c>
      <c r="B29" s="73"/>
      <c r="C29" s="37">
        <v>340</v>
      </c>
      <c r="D29" s="33">
        <f t="shared" si="0"/>
        <v>109000</v>
      </c>
      <c r="E29" s="33">
        <v>109000</v>
      </c>
      <c r="F29" s="37"/>
      <c r="G29" s="73"/>
      <c r="H29" s="73"/>
      <c r="I29" s="76"/>
      <c r="J29" s="76"/>
      <c r="K29" s="76"/>
    </row>
    <row r="30" spans="1:11" ht="94.5">
      <c r="A30" s="38" t="s">
        <v>167</v>
      </c>
      <c r="B30" s="73"/>
      <c r="C30" s="33"/>
      <c r="D30" s="74">
        <f>D31+D32</f>
        <v>506000</v>
      </c>
      <c r="E30" s="74">
        <f>E31+E32</f>
        <v>506000</v>
      </c>
      <c r="F30" s="77"/>
      <c r="G30" s="73"/>
      <c r="H30" s="73"/>
      <c r="I30" s="76"/>
      <c r="J30" s="76"/>
      <c r="K30" s="76"/>
    </row>
    <row r="31" spans="1:11" ht="15.75">
      <c r="A31" s="36" t="s">
        <v>135</v>
      </c>
      <c r="B31" s="73"/>
      <c r="C31" s="39">
        <v>211</v>
      </c>
      <c r="D31" s="33">
        <f>E31</f>
        <v>388600</v>
      </c>
      <c r="E31" s="33">
        <v>388600</v>
      </c>
      <c r="F31" s="77"/>
      <c r="G31" s="73"/>
      <c r="H31" s="73"/>
      <c r="I31" s="76"/>
      <c r="J31" s="76"/>
      <c r="K31" s="76"/>
    </row>
    <row r="32" spans="1:11" ht="15.75">
      <c r="A32" s="36" t="s">
        <v>137</v>
      </c>
      <c r="B32" s="73"/>
      <c r="C32" s="39">
        <v>213</v>
      </c>
      <c r="D32" s="33">
        <f>E32</f>
        <v>117400</v>
      </c>
      <c r="E32" s="33">
        <v>117400</v>
      </c>
      <c r="F32" s="77"/>
      <c r="G32" s="73"/>
      <c r="H32" s="73"/>
      <c r="I32" s="76"/>
      <c r="J32" s="76"/>
      <c r="K32" s="76"/>
    </row>
    <row r="33" spans="1:11" ht="47.25">
      <c r="A33" s="40" t="s">
        <v>168</v>
      </c>
      <c r="B33" s="73"/>
      <c r="C33" s="39"/>
      <c r="D33" s="74">
        <f>D34+D35+D36+D37+D38+D39+D40+D41+D42</f>
        <v>1345000</v>
      </c>
      <c r="E33" s="74">
        <f>E34+E35+E36+E37+E38+E39+E40+E41+E42</f>
        <v>1345000</v>
      </c>
      <c r="F33" s="77"/>
      <c r="G33" s="73"/>
      <c r="H33" s="73"/>
      <c r="I33" s="76"/>
      <c r="J33" s="76"/>
      <c r="K33" s="76"/>
    </row>
    <row r="34" spans="1:11" ht="15.75">
      <c r="A34" s="34" t="s">
        <v>136</v>
      </c>
      <c r="B34" s="73"/>
      <c r="C34" s="41">
        <v>212</v>
      </c>
      <c r="D34" s="33">
        <f>E34</f>
        <v>0</v>
      </c>
      <c r="E34" s="33">
        <v>0</v>
      </c>
      <c r="F34" s="77"/>
      <c r="G34" s="73"/>
      <c r="H34" s="73"/>
      <c r="I34" s="76"/>
      <c r="J34" s="76"/>
      <c r="K34" s="76"/>
    </row>
    <row r="35" spans="1:11" ht="15.75">
      <c r="A35" s="34" t="s">
        <v>144</v>
      </c>
      <c r="B35" s="73"/>
      <c r="C35" s="41">
        <v>221</v>
      </c>
      <c r="D35" s="33">
        <f aca="true" t="shared" si="1" ref="D35:D42">E35</f>
        <v>41900</v>
      </c>
      <c r="E35" s="33">
        <v>41900</v>
      </c>
      <c r="F35" s="77"/>
      <c r="G35" s="73"/>
      <c r="H35" s="73"/>
      <c r="I35" s="76"/>
      <c r="J35" s="76"/>
      <c r="K35" s="76"/>
    </row>
    <row r="36" spans="1:11" ht="15.75">
      <c r="A36" s="34" t="s">
        <v>139</v>
      </c>
      <c r="B36" s="73"/>
      <c r="C36" s="41">
        <v>222</v>
      </c>
      <c r="D36" s="33">
        <f t="shared" si="1"/>
        <v>0</v>
      </c>
      <c r="E36" s="33">
        <v>0</v>
      </c>
      <c r="F36" s="77"/>
      <c r="G36" s="73"/>
      <c r="H36" s="73"/>
      <c r="I36" s="76"/>
      <c r="J36" s="76"/>
      <c r="K36" s="76"/>
    </row>
    <row r="37" spans="1:11" ht="15.75">
      <c r="A37" s="34" t="s">
        <v>145</v>
      </c>
      <c r="B37" s="73"/>
      <c r="C37" s="41">
        <v>223</v>
      </c>
      <c r="D37" s="33">
        <f t="shared" si="1"/>
        <v>947000</v>
      </c>
      <c r="E37" s="33">
        <v>947000</v>
      </c>
      <c r="F37" s="77"/>
      <c r="G37" s="73"/>
      <c r="H37" s="73"/>
      <c r="I37" s="76"/>
      <c r="J37" s="76"/>
      <c r="K37" s="76"/>
    </row>
    <row r="38" spans="1:11" ht="15.75">
      <c r="A38" s="34" t="s">
        <v>146</v>
      </c>
      <c r="B38" s="73"/>
      <c r="C38" s="41">
        <v>225</v>
      </c>
      <c r="D38" s="33">
        <f t="shared" si="1"/>
        <v>74650</v>
      </c>
      <c r="E38" s="33">
        <v>74650</v>
      </c>
      <c r="F38" s="77"/>
      <c r="G38" s="73"/>
      <c r="H38" s="73"/>
      <c r="I38" s="76"/>
      <c r="J38" s="76"/>
      <c r="K38" s="76"/>
    </row>
    <row r="39" spans="1:11" ht="15.75">
      <c r="A39" s="34" t="s">
        <v>147</v>
      </c>
      <c r="B39" s="73"/>
      <c r="C39" s="41">
        <v>226</v>
      </c>
      <c r="D39" s="33">
        <f t="shared" si="1"/>
        <v>36300</v>
      </c>
      <c r="E39" s="33">
        <v>36300</v>
      </c>
      <c r="F39" s="77"/>
      <c r="G39" s="73"/>
      <c r="H39" s="73"/>
      <c r="I39" s="76"/>
      <c r="J39" s="76"/>
      <c r="K39" s="76"/>
    </row>
    <row r="40" spans="1:11" ht="15.75">
      <c r="A40" s="34" t="s">
        <v>148</v>
      </c>
      <c r="B40" s="73"/>
      <c r="C40" s="41">
        <v>290</v>
      </c>
      <c r="D40" s="33">
        <f t="shared" si="1"/>
        <v>29000</v>
      </c>
      <c r="E40" s="33">
        <v>29000</v>
      </c>
      <c r="F40" s="77"/>
      <c r="G40" s="73"/>
      <c r="H40" s="73"/>
      <c r="I40" s="76"/>
      <c r="J40" s="76"/>
      <c r="K40" s="76"/>
    </row>
    <row r="41" spans="1:11" ht="15.75">
      <c r="A41" s="34" t="s">
        <v>142</v>
      </c>
      <c r="B41" s="73"/>
      <c r="C41" s="41">
        <v>310</v>
      </c>
      <c r="D41" s="33">
        <f t="shared" si="1"/>
        <v>0</v>
      </c>
      <c r="E41" s="33">
        <v>0</v>
      </c>
      <c r="F41" s="77"/>
      <c r="G41" s="73"/>
      <c r="H41" s="73"/>
      <c r="I41" s="76"/>
      <c r="J41" s="76"/>
      <c r="K41" s="76"/>
    </row>
    <row r="42" spans="1:11" ht="15.75">
      <c r="A42" s="34" t="s">
        <v>143</v>
      </c>
      <c r="B42" s="73"/>
      <c r="C42" s="41">
        <v>340</v>
      </c>
      <c r="D42" s="33">
        <f t="shared" si="1"/>
        <v>216150</v>
      </c>
      <c r="E42" s="33">
        <v>216150</v>
      </c>
      <c r="F42" s="77"/>
      <c r="G42" s="73"/>
      <c r="H42" s="73"/>
      <c r="I42" s="76"/>
      <c r="J42" s="76"/>
      <c r="K42" s="76"/>
    </row>
    <row r="43" spans="1:11" ht="31.5">
      <c r="A43" s="42" t="s">
        <v>149</v>
      </c>
      <c r="B43" s="73"/>
      <c r="C43" s="39"/>
      <c r="D43" s="74">
        <f>D44</f>
        <v>75200</v>
      </c>
      <c r="E43" s="74"/>
      <c r="F43" s="77"/>
      <c r="G43" s="73"/>
      <c r="H43" s="73"/>
      <c r="I43" s="76"/>
      <c r="J43" s="74">
        <f>D43</f>
        <v>75200</v>
      </c>
      <c r="K43" s="76"/>
    </row>
    <row r="44" spans="1:11" ht="15.75">
      <c r="A44" s="34" t="s">
        <v>143</v>
      </c>
      <c r="B44" s="73"/>
      <c r="C44" s="39">
        <v>340</v>
      </c>
      <c r="D44" s="33">
        <v>75200</v>
      </c>
      <c r="E44" s="33"/>
      <c r="F44" s="77"/>
      <c r="G44" s="73"/>
      <c r="H44" s="73"/>
      <c r="I44" s="76"/>
      <c r="J44" s="33">
        <f>D44</f>
        <v>75200</v>
      </c>
      <c r="K44" s="76"/>
    </row>
    <row r="45" spans="1:11" ht="15.75">
      <c r="A45" s="72" t="s">
        <v>72</v>
      </c>
      <c r="B45" s="73">
        <v>130</v>
      </c>
      <c r="C45" s="76"/>
      <c r="D45" s="76"/>
      <c r="E45" s="73" t="s">
        <v>69</v>
      </c>
      <c r="F45" s="77"/>
      <c r="G45" s="73" t="s">
        <v>69</v>
      </c>
      <c r="H45" s="73" t="s">
        <v>69</v>
      </c>
      <c r="I45" s="73" t="s">
        <v>69</v>
      </c>
      <c r="J45" s="76"/>
      <c r="K45" s="73" t="s">
        <v>69</v>
      </c>
    </row>
    <row r="46" spans="1:11" ht="31.5">
      <c r="A46" s="72" t="s">
        <v>73</v>
      </c>
      <c r="B46" s="73">
        <v>140</v>
      </c>
      <c r="C46" s="76"/>
      <c r="D46" s="76"/>
      <c r="E46" s="73" t="s">
        <v>69</v>
      </c>
      <c r="F46" s="77"/>
      <c r="G46" s="73" t="s">
        <v>69</v>
      </c>
      <c r="H46" s="73" t="s">
        <v>69</v>
      </c>
      <c r="I46" s="73" t="s">
        <v>69</v>
      </c>
      <c r="J46" s="76"/>
      <c r="K46" s="73" t="s">
        <v>69</v>
      </c>
    </row>
    <row r="47" spans="1:11" ht="15.75">
      <c r="A47" s="44" t="s">
        <v>74</v>
      </c>
      <c r="B47" s="73">
        <v>150</v>
      </c>
      <c r="C47" s="76"/>
      <c r="D47" s="74">
        <f>D48+D49</f>
        <v>27500</v>
      </c>
      <c r="E47" s="73" t="s">
        <v>69</v>
      </c>
      <c r="F47" s="77"/>
      <c r="G47" s="74">
        <f>G48+G49</f>
        <v>27500</v>
      </c>
      <c r="H47" s="76"/>
      <c r="I47" s="73" t="s">
        <v>69</v>
      </c>
      <c r="J47" s="73" t="s">
        <v>69</v>
      </c>
      <c r="K47" s="73" t="s">
        <v>69</v>
      </c>
    </row>
    <row r="48" spans="1:11" ht="31.5">
      <c r="A48" s="40" t="s">
        <v>169</v>
      </c>
      <c r="B48" s="73"/>
      <c r="C48" s="37">
        <v>340</v>
      </c>
      <c r="D48" s="33">
        <f>G48</f>
        <v>26100</v>
      </c>
      <c r="E48" s="33"/>
      <c r="F48" s="43"/>
      <c r="G48" s="33">
        <v>26100</v>
      </c>
      <c r="H48" s="76"/>
      <c r="I48" s="73"/>
      <c r="J48" s="73"/>
      <c r="K48" s="73"/>
    </row>
    <row r="49" spans="1:11" ht="78.75">
      <c r="A49" s="40" t="s">
        <v>170</v>
      </c>
      <c r="B49" s="73"/>
      <c r="C49" s="37">
        <v>340</v>
      </c>
      <c r="D49" s="33">
        <f>G49</f>
        <v>1400</v>
      </c>
      <c r="E49" s="33"/>
      <c r="F49" s="43"/>
      <c r="G49" s="33">
        <v>1400</v>
      </c>
      <c r="H49" s="76"/>
      <c r="I49" s="73"/>
      <c r="J49" s="73"/>
      <c r="K49" s="73"/>
    </row>
    <row r="50" spans="1:11" ht="15.75">
      <c r="A50" s="72" t="s">
        <v>75</v>
      </c>
      <c r="B50" s="73">
        <v>160</v>
      </c>
      <c r="C50" s="37"/>
      <c r="D50" s="74">
        <f>D51</f>
        <v>165000</v>
      </c>
      <c r="E50" s="73" t="s">
        <v>69</v>
      </c>
      <c r="F50" s="77"/>
      <c r="G50" s="73" t="s">
        <v>69</v>
      </c>
      <c r="H50" s="73" t="s">
        <v>69</v>
      </c>
      <c r="I50" s="73" t="s">
        <v>69</v>
      </c>
      <c r="J50" s="74">
        <f>D50</f>
        <v>165000</v>
      </c>
      <c r="K50" s="76"/>
    </row>
    <row r="51" spans="1:11" ht="47.25">
      <c r="A51" s="42" t="s">
        <v>151</v>
      </c>
      <c r="B51" s="73"/>
      <c r="C51" s="37">
        <v>340</v>
      </c>
      <c r="D51" s="33">
        <v>165000</v>
      </c>
      <c r="E51" s="73"/>
      <c r="F51" s="77"/>
      <c r="G51" s="73"/>
      <c r="H51" s="73"/>
      <c r="I51" s="73"/>
      <c r="J51" s="33">
        <f>D51</f>
        <v>165000</v>
      </c>
      <c r="K51" s="76"/>
    </row>
    <row r="52" spans="1:11" ht="15.75">
      <c r="A52" s="72" t="s">
        <v>76</v>
      </c>
      <c r="B52" s="73">
        <v>180</v>
      </c>
      <c r="C52" s="73" t="s">
        <v>69</v>
      </c>
      <c r="D52" s="76"/>
      <c r="E52" s="73" t="s">
        <v>69</v>
      </c>
      <c r="F52" s="77"/>
      <c r="G52" s="73" t="s">
        <v>69</v>
      </c>
      <c r="H52" s="73" t="s">
        <v>69</v>
      </c>
      <c r="I52" s="73" t="s">
        <v>69</v>
      </c>
      <c r="J52" s="76"/>
      <c r="K52" s="73" t="s">
        <v>69</v>
      </c>
    </row>
    <row r="53" spans="1:11" ht="15.75">
      <c r="A53" s="72"/>
      <c r="B53" s="76"/>
      <c r="C53" s="76"/>
      <c r="D53" s="76"/>
      <c r="E53" s="76"/>
      <c r="F53" s="77"/>
      <c r="G53" s="76"/>
      <c r="H53" s="76"/>
      <c r="I53" s="76"/>
      <c r="J53" s="76"/>
      <c r="K53" s="76"/>
    </row>
    <row r="54" spans="1:11" ht="15.75">
      <c r="A54" s="44" t="s">
        <v>77</v>
      </c>
      <c r="B54" s="73">
        <v>200</v>
      </c>
      <c r="C54" s="73" t="s">
        <v>69</v>
      </c>
      <c r="D54" s="74">
        <f>D55+D66+D76</f>
        <v>10416300</v>
      </c>
      <c r="E54" s="74">
        <f>E56+E62+E66+E76</f>
        <v>10128600</v>
      </c>
      <c r="F54" s="77"/>
      <c r="G54" s="74">
        <f>G76</f>
        <v>27500</v>
      </c>
      <c r="H54" s="76"/>
      <c r="I54" s="76"/>
      <c r="J54" s="54">
        <f>J66+J76</f>
        <v>260200</v>
      </c>
      <c r="K54" s="76"/>
    </row>
    <row r="55" spans="1:11" ht="15.75">
      <c r="A55" s="72" t="s">
        <v>78</v>
      </c>
      <c r="B55" s="73">
        <v>210</v>
      </c>
      <c r="C55" s="76"/>
      <c r="D55" s="74">
        <f>D56+D62</f>
        <v>8134792</v>
      </c>
      <c r="E55" s="74">
        <f>E56+E62</f>
        <v>8134792</v>
      </c>
      <c r="F55" s="77"/>
      <c r="G55" s="76"/>
      <c r="H55" s="76"/>
      <c r="I55" s="76"/>
      <c r="J55" s="76"/>
      <c r="K55" s="76"/>
    </row>
    <row r="56" spans="1:11" ht="15.75">
      <c r="A56" s="30" t="s">
        <v>36</v>
      </c>
      <c r="B56" s="143">
        <v>211</v>
      </c>
      <c r="C56" s="142"/>
      <c r="D56" s="166">
        <f>D58+D59+D60+D61</f>
        <v>8121392</v>
      </c>
      <c r="E56" s="166">
        <f>E58+E59+E60+E61</f>
        <v>8121392</v>
      </c>
      <c r="F56" s="164"/>
      <c r="G56" s="142"/>
      <c r="H56" s="142"/>
      <c r="I56" s="142"/>
      <c r="J56" s="142"/>
      <c r="K56" s="142"/>
    </row>
    <row r="57" spans="1:11" ht="15.75">
      <c r="A57" s="30" t="s">
        <v>79</v>
      </c>
      <c r="B57" s="143"/>
      <c r="C57" s="142"/>
      <c r="D57" s="166"/>
      <c r="E57" s="169"/>
      <c r="F57" s="164"/>
      <c r="G57" s="142"/>
      <c r="H57" s="142"/>
      <c r="I57" s="142"/>
      <c r="J57" s="142"/>
      <c r="K57" s="142"/>
    </row>
    <row r="58" spans="1:11" ht="15.75">
      <c r="A58" s="30" t="s">
        <v>152</v>
      </c>
      <c r="B58" s="73"/>
      <c r="C58" s="73">
        <v>111</v>
      </c>
      <c r="D58" s="33">
        <f>E58</f>
        <v>5848996</v>
      </c>
      <c r="E58" s="33">
        <v>5848996</v>
      </c>
      <c r="F58" s="43"/>
      <c r="G58" s="76"/>
      <c r="H58" s="76"/>
      <c r="I58" s="76"/>
      <c r="J58" s="76"/>
      <c r="K58" s="76"/>
    </row>
    <row r="59" spans="1:11" ht="15.75">
      <c r="A59" s="30" t="s">
        <v>153</v>
      </c>
      <c r="B59" s="73"/>
      <c r="C59" s="73">
        <v>111</v>
      </c>
      <c r="D59" s="33">
        <f>E59</f>
        <v>388600</v>
      </c>
      <c r="E59" s="33">
        <v>388600</v>
      </c>
      <c r="F59" s="77"/>
      <c r="G59" s="76"/>
      <c r="H59" s="76"/>
      <c r="I59" s="76"/>
      <c r="J59" s="76"/>
      <c r="K59" s="76"/>
    </row>
    <row r="60" spans="1:11" ht="15.75">
      <c r="A60" s="30" t="s">
        <v>152</v>
      </c>
      <c r="B60" s="73"/>
      <c r="C60" s="73">
        <v>119</v>
      </c>
      <c r="D60" s="33">
        <f>E60</f>
        <v>1766396</v>
      </c>
      <c r="E60" s="33">
        <v>1766396</v>
      </c>
      <c r="F60" s="43"/>
      <c r="G60" s="76"/>
      <c r="H60" s="76"/>
      <c r="I60" s="76"/>
      <c r="J60" s="76"/>
      <c r="K60" s="76"/>
    </row>
    <row r="61" spans="1:11" ht="15.75">
      <c r="A61" s="72" t="s">
        <v>153</v>
      </c>
      <c r="B61" s="76"/>
      <c r="C61" s="73">
        <v>119</v>
      </c>
      <c r="D61" s="33">
        <f>E61</f>
        <v>117400</v>
      </c>
      <c r="E61" s="33">
        <v>117400</v>
      </c>
      <c r="F61" s="77"/>
      <c r="G61" s="76"/>
      <c r="H61" s="76"/>
      <c r="I61" s="76"/>
      <c r="J61" s="76"/>
      <c r="K61" s="76"/>
    </row>
    <row r="62" spans="1:11" ht="15.75">
      <c r="A62" s="72" t="s">
        <v>156</v>
      </c>
      <c r="B62" s="76"/>
      <c r="C62" s="73"/>
      <c r="D62" s="74">
        <f>D63</f>
        <v>13400</v>
      </c>
      <c r="E62" s="74">
        <f>D62</f>
        <v>13400</v>
      </c>
      <c r="F62" s="77"/>
      <c r="G62" s="76"/>
      <c r="H62" s="76"/>
      <c r="I62" s="76"/>
      <c r="J62" s="76"/>
      <c r="K62" s="76"/>
    </row>
    <row r="63" spans="1:11" ht="15.75">
      <c r="A63" s="72" t="s">
        <v>152</v>
      </c>
      <c r="B63" s="76"/>
      <c r="C63" s="73">
        <v>112</v>
      </c>
      <c r="D63" s="33">
        <f>E63</f>
        <v>13400</v>
      </c>
      <c r="E63" s="33">
        <v>13400</v>
      </c>
      <c r="F63" s="77"/>
      <c r="G63" s="76"/>
      <c r="H63" s="76"/>
      <c r="I63" s="76"/>
      <c r="J63" s="76"/>
      <c r="K63" s="76"/>
    </row>
    <row r="64" spans="1:11" ht="15.75">
      <c r="A64" s="72" t="s">
        <v>80</v>
      </c>
      <c r="B64" s="73">
        <v>220</v>
      </c>
      <c r="C64" s="76"/>
      <c r="D64" s="76"/>
      <c r="E64" s="76"/>
      <c r="F64" s="77"/>
      <c r="G64" s="76"/>
      <c r="H64" s="76"/>
      <c r="I64" s="76"/>
      <c r="J64" s="76"/>
      <c r="K64" s="76"/>
    </row>
    <row r="65" spans="1:11" ht="15.75">
      <c r="A65" s="45" t="s">
        <v>36</v>
      </c>
      <c r="B65" s="76"/>
      <c r="C65" s="76"/>
      <c r="D65" s="76"/>
      <c r="E65" s="76"/>
      <c r="F65" s="77"/>
      <c r="G65" s="76"/>
      <c r="H65" s="76"/>
      <c r="I65" s="76"/>
      <c r="J65" s="76"/>
      <c r="K65" s="76"/>
    </row>
    <row r="66" spans="1:11" ht="15.75">
      <c r="A66" s="72" t="s">
        <v>81</v>
      </c>
      <c r="B66" s="73">
        <v>230</v>
      </c>
      <c r="C66" s="76"/>
      <c r="D66" s="74">
        <f>D68+D69+D70</f>
        <v>34000</v>
      </c>
      <c r="E66" s="74">
        <f>E68+E69</f>
        <v>29000</v>
      </c>
      <c r="F66" s="77"/>
      <c r="G66" s="76"/>
      <c r="H66" s="76"/>
      <c r="I66" s="76"/>
      <c r="J66" s="74">
        <f>J70</f>
        <v>5000</v>
      </c>
      <c r="K66" s="76"/>
    </row>
    <row r="67" spans="1:11" ht="15.75">
      <c r="A67" s="45" t="s">
        <v>36</v>
      </c>
      <c r="B67" s="76"/>
      <c r="C67" s="76"/>
      <c r="D67" s="33"/>
      <c r="E67" s="33"/>
      <c r="F67" s="77"/>
      <c r="G67" s="76"/>
      <c r="H67" s="76"/>
      <c r="I67" s="76"/>
      <c r="J67" s="37"/>
      <c r="K67" s="76"/>
    </row>
    <row r="68" spans="1:11" ht="15.75">
      <c r="A68" s="45" t="s">
        <v>153</v>
      </c>
      <c r="B68" s="76"/>
      <c r="C68" s="37">
        <v>851</v>
      </c>
      <c r="D68" s="33">
        <f>E68</f>
        <v>26700</v>
      </c>
      <c r="E68" s="33">
        <v>26700</v>
      </c>
      <c r="F68" s="77"/>
      <c r="G68" s="76"/>
      <c r="H68" s="76"/>
      <c r="I68" s="76"/>
      <c r="J68" s="37"/>
      <c r="K68" s="76"/>
    </row>
    <row r="69" spans="1:11" ht="15.75">
      <c r="A69" s="45" t="s">
        <v>153</v>
      </c>
      <c r="B69" s="76"/>
      <c r="C69" s="37">
        <v>852</v>
      </c>
      <c r="D69" s="33">
        <f>E69</f>
        <v>2300</v>
      </c>
      <c r="E69" s="33">
        <v>2300</v>
      </c>
      <c r="F69" s="77"/>
      <c r="G69" s="76"/>
      <c r="H69" s="76"/>
      <c r="I69" s="76"/>
      <c r="J69" s="37"/>
      <c r="K69" s="76"/>
    </row>
    <row r="70" spans="1:11" ht="15.75">
      <c r="A70" s="45" t="s">
        <v>161</v>
      </c>
      <c r="B70" s="76"/>
      <c r="C70" s="37">
        <v>852</v>
      </c>
      <c r="D70" s="33">
        <v>5000</v>
      </c>
      <c r="E70" s="33"/>
      <c r="F70" s="77"/>
      <c r="G70" s="76"/>
      <c r="H70" s="76"/>
      <c r="I70" s="76"/>
      <c r="J70" s="33">
        <f>D70</f>
        <v>5000</v>
      </c>
      <c r="K70" s="76"/>
    </row>
    <row r="71" spans="1:11" ht="15.75">
      <c r="A71" s="72" t="s">
        <v>82</v>
      </c>
      <c r="B71" s="143">
        <v>240</v>
      </c>
      <c r="C71" s="142"/>
      <c r="D71" s="142"/>
      <c r="E71" s="142"/>
      <c r="F71" s="164"/>
      <c r="G71" s="142"/>
      <c r="H71" s="142"/>
      <c r="I71" s="142"/>
      <c r="J71" s="170"/>
      <c r="K71" s="142"/>
    </row>
    <row r="72" spans="1:11" ht="15.75">
      <c r="A72" s="72" t="s">
        <v>83</v>
      </c>
      <c r="B72" s="143"/>
      <c r="C72" s="142"/>
      <c r="D72" s="142"/>
      <c r="E72" s="142"/>
      <c r="F72" s="164"/>
      <c r="G72" s="142"/>
      <c r="H72" s="142"/>
      <c r="I72" s="142"/>
      <c r="J72" s="170"/>
      <c r="K72" s="142"/>
    </row>
    <row r="73" spans="1:11" ht="15.75">
      <c r="A73" s="72" t="s">
        <v>84</v>
      </c>
      <c r="B73" s="143"/>
      <c r="C73" s="142"/>
      <c r="D73" s="142"/>
      <c r="E73" s="142"/>
      <c r="F73" s="164"/>
      <c r="G73" s="142"/>
      <c r="H73" s="142"/>
      <c r="I73" s="142"/>
      <c r="J73" s="170"/>
      <c r="K73" s="142"/>
    </row>
    <row r="74" spans="1:11" ht="15.75">
      <c r="A74" s="72"/>
      <c r="B74" s="76"/>
      <c r="C74" s="76"/>
      <c r="D74" s="76"/>
      <c r="E74" s="76"/>
      <c r="F74" s="77"/>
      <c r="G74" s="76"/>
      <c r="H74" s="76"/>
      <c r="I74" s="76"/>
      <c r="J74" s="37"/>
      <c r="K74" s="76"/>
    </row>
    <row r="75" spans="1:11" ht="15.75">
      <c r="A75" s="72" t="s">
        <v>85</v>
      </c>
      <c r="B75" s="73">
        <v>250</v>
      </c>
      <c r="C75" s="76"/>
      <c r="D75" s="76"/>
      <c r="E75" s="76"/>
      <c r="F75" s="77"/>
      <c r="G75" s="76"/>
      <c r="H75" s="76"/>
      <c r="I75" s="76"/>
      <c r="J75" s="37"/>
      <c r="K75" s="76"/>
    </row>
    <row r="76" spans="1:11" ht="15.75">
      <c r="A76" s="72" t="s">
        <v>86</v>
      </c>
      <c r="B76" s="73">
        <v>260</v>
      </c>
      <c r="C76" s="73" t="s">
        <v>69</v>
      </c>
      <c r="D76" s="74">
        <f>D77+D78+D79+D80+D81+D82+D83</f>
        <v>2247508</v>
      </c>
      <c r="E76" s="74">
        <f>E77+E78</f>
        <v>1964808</v>
      </c>
      <c r="F76" s="77"/>
      <c r="G76" s="74">
        <f>G80+G81</f>
        <v>27500</v>
      </c>
      <c r="H76" s="76"/>
      <c r="I76" s="76"/>
      <c r="J76" s="74">
        <f>J79+J82+J83</f>
        <v>255200</v>
      </c>
      <c r="K76" s="76"/>
    </row>
    <row r="77" spans="1:11" ht="15.75">
      <c r="A77" s="72" t="s">
        <v>152</v>
      </c>
      <c r="B77" s="73"/>
      <c r="C77" s="37">
        <v>244</v>
      </c>
      <c r="D77" s="33">
        <f>E77</f>
        <v>648808</v>
      </c>
      <c r="E77" s="33">
        <v>648808</v>
      </c>
      <c r="F77" s="77"/>
      <c r="G77" s="37"/>
      <c r="H77" s="76"/>
      <c r="I77" s="76"/>
      <c r="J77" s="33"/>
      <c r="K77" s="76"/>
    </row>
    <row r="78" spans="1:11" ht="15.75">
      <c r="A78" s="72" t="s">
        <v>153</v>
      </c>
      <c r="B78" s="73"/>
      <c r="C78" s="37">
        <v>244</v>
      </c>
      <c r="D78" s="33">
        <f>E78</f>
        <v>1316000</v>
      </c>
      <c r="E78" s="33">
        <v>1316000</v>
      </c>
      <c r="F78" s="77"/>
      <c r="G78" s="37"/>
      <c r="H78" s="76"/>
      <c r="I78" s="76"/>
      <c r="J78" s="33"/>
      <c r="K78" s="76"/>
    </row>
    <row r="79" spans="1:11" ht="15.75">
      <c r="A79" s="72" t="s">
        <v>157</v>
      </c>
      <c r="B79" s="73"/>
      <c r="C79" s="37">
        <v>244</v>
      </c>
      <c r="D79" s="33">
        <v>75200</v>
      </c>
      <c r="E79" s="33"/>
      <c r="F79" s="77"/>
      <c r="G79" s="37"/>
      <c r="H79" s="76"/>
      <c r="I79" s="76"/>
      <c r="J79" s="33">
        <f>D79</f>
        <v>75200</v>
      </c>
      <c r="K79" s="76"/>
    </row>
    <row r="80" spans="1:11" ht="15.75">
      <c r="A80" s="72" t="s">
        <v>158</v>
      </c>
      <c r="B80" s="73"/>
      <c r="C80" s="37">
        <v>244</v>
      </c>
      <c r="D80" s="33">
        <v>26100</v>
      </c>
      <c r="E80" s="33"/>
      <c r="F80" s="77"/>
      <c r="G80" s="33">
        <f>D80</f>
        <v>26100</v>
      </c>
      <c r="H80" s="76"/>
      <c r="I80" s="76"/>
      <c r="J80" s="33"/>
      <c r="K80" s="76"/>
    </row>
    <row r="81" spans="1:11" ht="15.75">
      <c r="A81" s="72" t="s">
        <v>159</v>
      </c>
      <c r="B81" s="73"/>
      <c r="C81" s="37">
        <v>244</v>
      </c>
      <c r="D81" s="33">
        <v>1400</v>
      </c>
      <c r="E81" s="33"/>
      <c r="F81" s="77"/>
      <c r="G81" s="33">
        <f>D81</f>
        <v>1400</v>
      </c>
      <c r="H81" s="76"/>
      <c r="I81" s="76"/>
      <c r="J81" s="33"/>
      <c r="K81" s="76"/>
    </row>
    <row r="82" spans="1:11" ht="15.75">
      <c r="A82" s="72" t="s">
        <v>160</v>
      </c>
      <c r="B82" s="76"/>
      <c r="C82" s="37">
        <v>244</v>
      </c>
      <c r="D82" s="33">
        <v>165000</v>
      </c>
      <c r="E82" s="33"/>
      <c r="F82" s="77"/>
      <c r="G82" s="76"/>
      <c r="H82" s="76"/>
      <c r="I82" s="76"/>
      <c r="J82" s="33">
        <f>D82</f>
        <v>165000</v>
      </c>
      <c r="K82" s="76"/>
    </row>
    <row r="83" spans="1:11" ht="15.75">
      <c r="A83" s="72" t="s">
        <v>161</v>
      </c>
      <c r="B83" s="72"/>
      <c r="C83" s="37">
        <v>244</v>
      </c>
      <c r="D83" s="33">
        <v>15000</v>
      </c>
      <c r="E83" s="33"/>
      <c r="F83" s="77"/>
      <c r="G83" s="72"/>
      <c r="H83" s="72"/>
      <c r="I83" s="72"/>
      <c r="J83" s="33">
        <f>D83</f>
        <v>15000</v>
      </c>
      <c r="K83" s="72"/>
    </row>
    <row r="84" spans="1:11" ht="15.75">
      <c r="A84" s="72" t="s">
        <v>87</v>
      </c>
      <c r="B84" s="73">
        <v>300</v>
      </c>
      <c r="C84" s="73" t="s">
        <v>69</v>
      </c>
      <c r="D84" s="76"/>
      <c r="E84" s="76"/>
      <c r="F84" s="77"/>
      <c r="G84" s="76"/>
      <c r="H84" s="76"/>
      <c r="I84" s="76"/>
      <c r="J84" s="76"/>
      <c r="K84" s="76"/>
    </row>
    <row r="85" spans="1:11" ht="15.75">
      <c r="A85" s="72" t="s">
        <v>36</v>
      </c>
      <c r="B85" s="143">
        <v>310</v>
      </c>
      <c r="C85" s="142"/>
      <c r="D85" s="142"/>
      <c r="E85" s="142"/>
      <c r="F85" s="164"/>
      <c r="G85" s="142"/>
      <c r="H85" s="142"/>
      <c r="I85" s="142"/>
      <c r="J85" s="142"/>
      <c r="K85" s="142"/>
    </row>
    <row r="86" spans="1:11" ht="15.75">
      <c r="A86" s="72" t="s">
        <v>88</v>
      </c>
      <c r="B86" s="143"/>
      <c r="C86" s="142"/>
      <c r="D86" s="142"/>
      <c r="E86" s="142"/>
      <c r="F86" s="164"/>
      <c r="G86" s="142"/>
      <c r="H86" s="142"/>
      <c r="I86" s="142"/>
      <c r="J86" s="142"/>
      <c r="K86" s="142"/>
    </row>
    <row r="87" spans="1:11" ht="15.75">
      <c r="A87" s="72" t="s">
        <v>89</v>
      </c>
      <c r="B87" s="73">
        <v>320</v>
      </c>
      <c r="C87" s="76"/>
      <c r="D87" s="76"/>
      <c r="E87" s="76"/>
      <c r="F87" s="77"/>
      <c r="G87" s="76"/>
      <c r="H87" s="76"/>
      <c r="I87" s="76"/>
      <c r="J87" s="76"/>
      <c r="K87" s="76"/>
    </row>
    <row r="88" spans="1:11" ht="15.75">
      <c r="A88" s="72" t="s">
        <v>90</v>
      </c>
      <c r="B88" s="73">
        <v>400</v>
      </c>
      <c r="C88" s="76"/>
      <c r="D88" s="76"/>
      <c r="E88" s="76"/>
      <c r="F88" s="77"/>
      <c r="G88" s="76"/>
      <c r="H88" s="76"/>
      <c r="I88" s="76"/>
      <c r="J88" s="76"/>
      <c r="K88" s="76"/>
    </row>
    <row r="89" spans="1:11" ht="15.75">
      <c r="A89" s="72" t="s">
        <v>91</v>
      </c>
      <c r="B89" s="143">
        <v>410</v>
      </c>
      <c r="C89" s="142"/>
      <c r="D89" s="142"/>
      <c r="E89" s="142"/>
      <c r="F89" s="164"/>
      <c r="G89" s="142"/>
      <c r="H89" s="142"/>
      <c r="I89" s="142"/>
      <c r="J89" s="142"/>
      <c r="K89" s="142"/>
    </row>
    <row r="90" spans="1:11" ht="15.75">
      <c r="A90" s="72" t="s">
        <v>92</v>
      </c>
      <c r="B90" s="143"/>
      <c r="C90" s="142"/>
      <c r="D90" s="142"/>
      <c r="E90" s="142"/>
      <c r="F90" s="164"/>
      <c r="G90" s="142"/>
      <c r="H90" s="142"/>
      <c r="I90" s="142"/>
      <c r="J90" s="142"/>
      <c r="K90" s="142"/>
    </row>
    <row r="91" spans="1:11" ht="15.75">
      <c r="A91" s="72" t="s">
        <v>93</v>
      </c>
      <c r="B91" s="73">
        <v>420</v>
      </c>
      <c r="C91" s="76"/>
      <c r="D91" s="76"/>
      <c r="E91" s="76"/>
      <c r="F91" s="77"/>
      <c r="G91" s="76"/>
      <c r="H91" s="76"/>
      <c r="I91" s="76"/>
      <c r="J91" s="76"/>
      <c r="K91" s="76"/>
    </row>
    <row r="92" spans="1:11" ht="15.75">
      <c r="A92" s="72" t="s">
        <v>94</v>
      </c>
      <c r="B92" s="73">
        <v>500</v>
      </c>
      <c r="C92" s="73" t="s">
        <v>69</v>
      </c>
      <c r="D92" s="76"/>
      <c r="E92" s="76"/>
      <c r="F92" s="77"/>
      <c r="G92" s="76"/>
      <c r="H92" s="76"/>
      <c r="I92" s="76"/>
      <c r="J92" s="76"/>
      <c r="K92" s="76"/>
    </row>
    <row r="93" spans="1:11" ht="15.75">
      <c r="A93" s="72" t="s">
        <v>95</v>
      </c>
      <c r="B93" s="73">
        <v>600</v>
      </c>
      <c r="C93" s="73" t="s">
        <v>69</v>
      </c>
      <c r="D93" s="76"/>
      <c r="E93" s="76"/>
      <c r="F93" s="77"/>
      <c r="G93" s="76"/>
      <c r="H93" s="76"/>
      <c r="I93" s="76"/>
      <c r="J93" s="76"/>
      <c r="K93" s="76"/>
    </row>
    <row r="94" ht="15.75">
      <c r="A94" s="2"/>
    </row>
    <row r="95" ht="15.75">
      <c r="A95" s="2"/>
    </row>
    <row r="96" ht="15.75">
      <c r="A96" s="2"/>
    </row>
  </sheetData>
  <sheetProtection/>
  <mergeCells count="76">
    <mergeCell ref="H89:H90"/>
    <mergeCell ref="I89:I90"/>
    <mergeCell ref="J89:J90"/>
    <mergeCell ref="K89:K90"/>
    <mergeCell ref="H85:H86"/>
    <mergeCell ref="I85:I86"/>
    <mergeCell ref="J85:J86"/>
    <mergeCell ref="K85:K86"/>
    <mergeCell ref="B89:B90"/>
    <mergeCell ref="C89:C90"/>
    <mergeCell ref="D89:D90"/>
    <mergeCell ref="E89:E90"/>
    <mergeCell ref="F89:F90"/>
    <mergeCell ref="G89:G90"/>
    <mergeCell ref="H71:H73"/>
    <mergeCell ref="I71:I73"/>
    <mergeCell ref="J71:J73"/>
    <mergeCell ref="K71:K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F71:F73"/>
    <mergeCell ref="G71:G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32" max="10" man="1"/>
    <brk id="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Normal="70" zoomScaleSheetLayoutView="70" zoomScalePageLayoutView="0" workbookViewId="0" topLeftCell="A1">
      <selection activeCell="G19" sqref="G19:G20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15.75">
      <c r="A2" s="2"/>
    </row>
    <row r="3" spans="1:11" ht="15.75">
      <c r="A3" s="138" t="s">
        <v>55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.75">
      <c r="A4" s="138" t="s">
        <v>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.75">
      <c r="A5" s="138" t="s">
        <v>172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7" ht="15.75">
      <c r="A6" s="2"/>
      <c r="G6" s="47"/>
    </row>
    <row r="7" spans="1:11" ht="15.75" customHeight="1">
      <c r="A7" s="140" t="s">
        <v>33</v>
      </c>
      <c r="B7" s="140" t="s">
        <v>57</v>
      </c>
      <c r="C7" s="140" t="s">
        <v>58</v>
      </c>
      <c r="D7" s="140" t="s">
        <v>59</v>
      </c>
      <c r="E7" s="140"/>
      <c r="F7" s="140"/>
      <c r="G7" s="140"/>
      <c r="H7" s="140"/>
      <c r="I7" s="140"/>
      <c r="J7" s="140"/>
      <c r="K7" s="140"/>
    </row>
    <row r="8" spans="1:11" ht="15.75">
      <c r="A8" s="140"/>
      <c r="B8" s="140"/>
      <c r="C8" s="140"/>
      <c r="D8" s="140" t="s">
        <v>60</v>
      </c>
      <c r="E8" s="140" t="s">
        <v>38</v>
      </c>
      <c r="F8" s="140"/>
      <c r="G8" s="140"/>
      <c r="H8" s="140"/>
      <c r="I8" s="140"/>
      <c r="J8" s="140"/>
      <c r="K8" s="140"/>
    </row>
    <row r="9" spans="1:11" ht="15.75" customHeight="1">
      <c r="A9" s="140"/>
      <c r="B9" s="140"/>
      <c r="C9" s="140"/>
      <c r="D9" s="140"/>
      <c r="E9" s="140" t="s">
        <v>61</v>
      </c>
      <c r="F9" s="140" t="s">
        <v>62</v>
      </c>
      <c r="G9" s="140" t="s">
        <v>63</v>
      </c>
      <c r="H9" s="140" t="s">
        <v>64</v>
      </c>
      <c r="I9" s="140" t="s">
        <v>65</v>
      </c>
      <c r="J9" s="140" t="s">
        <v>66</v>
      </c>
      <c r="K9" s="140"/>
    </row>
    <row r="10" spans="1:11" ht="31.5">
      <c r="A10" s="140"/>
      <c r="B10" s="140"/>
      <c r="C10" s="140"/>
      <c r="D10" s="140"/>
      <c r="E10" s="140"/>
      <c r="F10" s="140"/>
      <c r="G10" s="140"/>
      <c r="H10" s="140"/>
      <c r="I10" s="140"/>
      <c r="J10" s="75" t="s">
        <v>60</v>
      </c>
      <c r="K10" s="75" t="s">
        <v>67</v>
      </c>
    </row>
    <row r="11" spans="1:11" ht="15.7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25" t="s">
        <v>134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</row>
    <row r="12" spans="1:11" ht="15.75">
      <c r="A12" s="72" t="s">
        <v>68</v>
      </c>
      <c r="B12" s="73">
        <v>100</v>
      </c>
      <c r="C12" s="73" t="s">
        <v>69</v>
      </c>
      <c r="D12" s="74">
        <f>D15+D19+D30+D33+D43+D47+D50</f>
        <v>10420000</v>
      </c>
      <c r="E12" s="74">
        <f>E19+E30+E33</f>
        <v>10131200</v>
      </c>
      <c r="F12" s="77"/>
      <c r="G12" s="74">
        <f>G47</f>
        <v>28600</v>
      </c>
      <c r="H12" s="76"/>
      <c r="I12" s="76"/>
      <c r="J12" s="74">
        <f>J15+J43+J50</f>
        <v>260200</v>
      </c>
      <c r="K12" s="76"/>
    </row>
    <row r="13" spans="1:11" ht="15.75">
      <c r="A13" s="30" t="s">
        <v>38</v>
      </c>
      <c r="B13" s="143">
        <v>110</v>
      </c>
      <c r="C13" s="142"/>
      <c r="D13" s="162">
        <f>D15</f>
        <v>20000</v>
      </c>
      <c r="E13" s="143" t="s">
        <v>69</v>
      </c>
      <c r="F13" s="164"/>
      <c r="G13" s="143" t="s">
        <v>69</v>
      </c>
      <c r="H13" s="143" t="s">
        <v>69</v>
      </c>
      <c r="I13" s="143" t="s">
        <v>69</v>
      </c>
      <c r="J13" s="162">
        <f>J15</f>
        <v>20000</v>
      </c>
      <c r="K13" s="143" t="s">
        <v>69</v>
      </c>
    </row>
    <row r="14" spans="1:11" ht="15.75">
      <c r="A14" s="72" t="s">
        <v>70</v>
      </c>
      <c r="B14" s="143"/>
      <c r="C14" s="142"/>
      <c r="D14" s="163"/>
      <c r="E14" s="143"/>
      <c r="F14" s="164"/>
      <c r="G14" s="143"/>
      <c r="H14" s="143"/>
      <c r="I14" s="143"/>
      <c r="J14" s="165"/>
      <c r="K14" s="143"/>
    </row>
    <row r="15" spans="1:11" ht="15.75">
      <c r="A15" s="31" t="s">
        <v>150</v>
      </c>
      <c r="B15" s="73"/>
      <c r="C15" s="76"/>
      <c r="D15" s="74">
        <f>D16+D17</f>
        <v>20000</v>
      </c>
      <c r="E15" s="73"/>
      <c r="F15" s="77"/>
      <c r="G15" s="73"/>
      <c r="H15" s="73"/>
      <c r="I15" s="73"/>
      <c r="J15" s="74">
        <f>J16+J17</f>
        <v>20000</v>
      </c>
      <c r="K15" s="73"/>
    </row>
    <row r="16" spans="1:11" ht="15.75">
      <c r="A16" s="32" t="s">
        <v>148</v>
      </c>
      <c r="B16" s="73"/>
      <c r="C16" s="73">
        <v>290</v>
      </c>
      <c r="D16" s="33">
        <v>5000</v>
      </c>
      <c r="E16" s="73"/>
      <c r="F16" s="77"/>
      <c r="G16" s="73"/>
      <c r="H16" s="73"/>
      <c r="I16" s="73"/>
      <c r="J16" s="33">
        <f>D16</f>
        <v>5000</v>
      </c>
      <c r="K16" s="73"/>
    </row>
    <row r="17" spans="1:11" ht="15.75">
      <c r="A17" s="34" t="s">
        <v>143</v>
      </c>
      <c r="B17" s="76"/>
      <c r="C17" s="73">
        <v>340</v>
      </c>
      <c r="D17" s="33">
        <v>15000</v>
      </c>
      <c r="E17" s="76"/>
      <c r="F17" s="77"/>
      <c r="G17" s="76"/>
      <c r="H17" s="76"/>
      <c r="I17" s="76"/>
      <c r="J17" s="33">
        <f>D17</f>
        <v>15000</v>
      </c>
      <c r="K17" s="76"/>
    </row>
    <row r="18" spans="1:11" ht="15.75">
      <c r="A18" s="72" t="s">
        <v>71</v>
      </c>
      <c r="B18" s="73">
        <v>120</v>
      </c>
      <c r="C18" s="76"/>
      <c r="D18" s="54">
        <f>D19+D30+D33+D43</f>
        <v>10206400</v>
      </c>
      <c r="E18" s="54">
        <f>E19+E30+E33</f>
        <v>10131200</v>
      </c>
      <c r="F18" s="77"/>
      <c r="G18" s="73" t="s">
        <v>69</v>
      </c>
      <c r="H18" s="73" t="s">
        <v>69</v>
      </c>
      <c r="I18" s="76"/>
      <c r="J18" s="74">
        <f>J19</f>
        <v>75200</v>
      </c>
      <c r="K18" s="76"/>
    </row>
    <row r="19" spans="1:11" ht="15.75">
      <c r="A19" s="72" t="s">
        <v>38</v>
      </c>
      <c r="B19" s="143"/>
      <c r="C19" s="143"/>
      <c r="D19" s="166">
        <f>D21+D22+D23+D24+D25+D26+D27+D28+D29</f>
        <v>8622600</v>
      </c>
      <c r="E19" s="166">
        <f>E21+E22+E23+E24+E25+E26+E27+E28+E29</f>
        <v>8622600</v>
      </c>
      <c r="F19" s="140"/>
      <c r="G19" s="143"/>
      <c r="H19" s="143"/>
      <c r="I19" s="143"/>
      <c r="J19" s="167">
        <f>J43</f>
        <v>75200</v>
      </c>
      <c r="K19" s="143"/>
    </row>
    <row r="20" spans="1:11" ht="173.25" customHeight="1">
      <c r="A20" s="35" t="s">
        <v>166</v>
      </c>
      <c r="B20" s="143"/>
      <c r="C20" s="143"/>
      <c r="D20" s="166"/>
      <c r="E20" s="166"/>
      <c r="F20" s="140"/>
      <c r="G20" s="143"/>
      <c r="H20" s="143"/>
      <c r="I20" s="143"/>
      <c r="J20" s="168"/>
      <c r="K20" s="143"/>
    </row>
    <row r="21" spans="1:11" ht="15.75">
      <c r="A21" s="36" t="s">
        <v>135</v>
      </c>
      <c r="B21" s="73"/>
      <c r="C21" s="37">
        <v>211</v>
      </c>
      <c r="D21" s="33">
        <f>E21</f>
        <v>6092775</v>
      </c>
      <c r="E21" s="33">
        <v>6092775</v>
      </c>
      <c r="F21" s="37"/>
      <c r="G21" s="73"/>
      <c r="H21" s="73"/>
      <c r="I21" s="76"/>
      <c r="J21" s="76"/>
      <c r="K21" s="76"/>
    </row>
    <row r="22" spans="1:11" ht="15.75">
      <c r="A22" s="36" t="s">
        <v>136</v>
      </c>
      <c r="B22" s="73"/>
      <c r="C22" s="37">
        <v>212</v>
      </c>
      <c r="D22" s="33">
        <f aca="true" t="shared" si="0" ref="D22:D29">E22</f>
        <v>4000</v>
      </c>
      <c r="E22" s="33">
        <v>4000</v>
      </c>
      <c r="F22" s="37"/>
      <c r="G22" s="73"/>
      <c r="H22" s="73"/>
      <c r="I22" s="76"/>
      <c r="J22" s="76"/>
      <c r="K22" s="76"/>
    </row>
    <row r="23" spans="1:11" ht="15.75">
      <c r="A23" s="36" t="s">
        <v>137</v>
      </c>
      <c r="B23" s="73"/>
      <c r="C23" s="37">
        <v>213</v>
      </c>
      <c r="D23" s="33">
        <f t="shared" si="0"/>
        <v>184017</v>
      </c>
      <c r="E23" s="33">
        <v>184017</v>
      </c>
      <c r="F23" s="37"/>
      <c r="G23" s="73"/>
      <c r="H23" s="73"/>
      <c r="I23" s="76"/>
      <c r="J23" s="76"/>
      <c r="K23" s="76"/>
    </row>
    <row r="24" spans="1:11" ht="15.75">
      <c r="A24" s="36" t="s">
        <v>138</v>
      </c>
      <c r="B24" s="73"/>
      <c r="C24" s="37">
        <v>221</v>
      </c>
      <c r="D24" s="33">
        <f t="shared" si="0"/>
        <v>56500</v>
      </c>
      <c r="E24" s="33">
        <v>56500</v>
      </c>
      <c r="F24" s="37"/>
      <c r="G24" s="73"/>
      <c r="H24" s="73"/>
      <c r="I24" s="76"/>
      <c r="J24" s="76"/>
      <c r="K24" s="76"/>
    </row>
    <row r="25" spans="1:11" ht="15.75">
      <c r="A25" s="36" t="s">
        <v>139</v>
      </c>
      <c r="B25" s="73"/>
      <c r="C25" s="37">
        <v>222</v>
      </c>
      <c r="D25" s="33">
        <f t="shared" si="0"/>
        <v>1000</v>
      </c>
      <c r="E25" s="33">
        <v>1000</v>
      </c>
      <c r="F25" s="37"/>
      <c r="G25" s="73"/>
      <c r="H25" s="73"/>
      <c r="I25" s="76"/>
      <c r="J25" s="76"/>
      <c r="K25" s="76"/>
    </row>
    <row r="26" spans="1:11" ht="15.75">
      <c r="A26" s="36" t="s">
        <v>140</v>
      </c>
      <c r="B26" s="73"/>
      <c r="C26" s="37">
        <v>225</v>
      </c>
      <c r="D26" s="33">
        <f t="shared" si="0"/>
        <v>10000</v>
      </c>
      <c r="E26" s="33">
        <v>10000</v>
      </c>
      <c r="F26" s="37"/>
      <c r="G26" s="73"/>
      <c r="H26" s="73"/>
      <c r="I26" s="76"/>
      <c r="J26" s="76"/>
      <c r="K26" s="76"/>
    </row>
    <row r="27" spans="1:11" ht="15.75">
      <c r="A27" s="36" t="s">
        <v>141</v>
      </c>
      <c r="B27" s="73"/>
      <c r="C27" s="37">
        <v>226</v>
      </c>
      <c r="D27" s="33">
        <f t="shared" si="0"/>
        <v>1984308</v>
      </c>
      <c r="E27" s="33">
        <v>1984308</v>
      </c>
      <c r="F27" s="37"/>
      <c r="G27" s="73"/>
      <c r="H27" s="73"/>
      <c r="I27" s="76"/>
      <c r="J27" s="76"/>
      <c r="K27" s="76"/>
    </row>
    <row r="28" spans="1:11" ht="15.75">
      <c r="A28" s="36" t="s">
        <v>142</v>
      </c>
      <c r="B28" s="73"/>
      <c r="C28" s="37">
        <v>310</v>
      </c>
      <c r="D28" s="33">
        <f t="shared" si="0"/>
        <v>190000</v>
      </c>
      <c r="E28" s="33">
        <v>190000</v>
      </c>
      <c r="F28" s="37"/>
      <c r="G28" s="73"/>
      <c r="H28" s="73"/>
      <c r="I28" s="76"/>
      <c r="J28" s="76"/>
      <c r="K28" s="76"/>
    </row>
    <row r="29" spans="1:11" ht="15.75">
      <c r="A29" s="36" t="s">
        <v>143</v>
      </c>
      <c r="B29" s="73"/>
      <c r="C29" s="37">
        <v>340</v>
      </c>
      <c r="D29" s="33">
        <f t="shared" si="0"/>
        <v>100000</v>
      </c>
      <c r="E29" s="33">
        <v>100000</v>
      </c>
      <c r="F29" s="37"/>
      <c r="G29" s="73"/>
      <c r="H29" s="73"/>
      <c r="I29" s="76"/>
      <c r="J29" s="76"/>
      <c r="K29" s="76"/>
    </row>
    <row r="30" spans="1:11" ht="94.5">
      <c r="A30" s="38" t="s">
        <v>167</v>
      </c>
      <c r="B30" s="73"/>
      <c r="C30" s="33"/>
      <c r="D30" s="74">
        <f>D31+D32</f>
        <v>506000</v>
      </c>
      <c r="E30" s="74">
        <f>E31+E32</f>
        <v>506000</v>
      </c>
      <c r="F30" s="77"/>
      <c r="G30" s="73"/>
      <c r="H30" s="73"/>
      <c r="I30" s="76"/>
      <c r="J30" s="76"/>
      <c r="K30" s="76"/>
    </row>
    <row r="31" spans="1:11" ht="15.75">
      <c r="A31" s="36" t="s">
        <v>135</v>
      </c>
      <c r="B31" s="73"/>
      <c r="C31" s="39">
        <v>211</v>
      </c>
      <c r="D31" s="33">
        <f>E31</f>
        <v>388600</v>
      </c>
      <c r="E31" s="33">
        <v>388600</v>
      </c>
      <c r="F31" s="77"/>
      <c r="G31" s="73"/>
      <c r="H31" s="73"/>
      <c r="I31" s="76"/>
      <c r="J31" s="76"/>
      <c r="K31" s="76"/>
    </row>
    <row r="32" spans="1:11" ht="15.75">
      <c r="A32" s="36" t="s">
        <v>137</v>
      </c>
      <c r="B32" s="73"/>
      <c r="C32" s="39">
        <v>213</v>
      </c>
      <c r="D32" s="33">
        <f>E32</f>
        <v>117400</v>
      </c>
      <c r="E32" s="33">
        <v>117400</v>
      </c>
      <c r="F32" s="77"/>
      <c r="G32" s="73"/>
      <c r="H32" s="73"/>
      <c r="I32" s="76"/>
      <c r="J32" s="76"/>
      <c r="K32" s="76"/>
    </row>
    <row r="33" spans="1:11" ht="47.25">
      <c r="A33" s="40" t="s">
        <v>168</v>
      </c>
      <c r="B33" s="73"/>
      <c r="C33" s="39"/>
      <c r="D33" s="74">
        <f>D34+D35+D36+D37+D38+D39+D40+D41+D42</f>
        <v>1002600</v>
      </c>
      <c r="E33" s="74">
        <f>E34+E35+E36+E37+E38+E39+E40+E41+E42</f>
        <v>1002600</v>
      </c>
      <c r="F33" s="77"/>
      <c r="G33" s="73"/>
      <c r="H33" s="73"/>
      <c r="I33" s="76"/>
      <c r="J33" s="76"/>
      <c r="K33" s="76"/>
    </row>
    <row r="34" spans="1:11" ht="15.75">
      <c r="A34" s="34" t="s">
        <v>136</v>
      </c>
      <c r="B34" s="73"/>
      <c r="C34" s="41">
        <v>212</v>
      </c>
      <c r="D34" s="33">
        <f>E34</f>
        <v>0</v>
      </c>
      <c r="E34" s="33">
        <v>0</v>
      </c>
      <c r="F34" s="77"/>
      <c r="G34" s="73"/>
      <c r="H34" s="73"/>
      <c r="I34" s="76"/>
      <c r="J34" s="76"/>
      <c r="K34" s="76"/>
    </row>
    <row r="35" spans="1:11" ht="15.75">
      <c r="A35" s="34" t="s">
        <v>144</v>
      </c>
      <c r="B35" s="73"/>
      <c r="C35" s="41">
        <v>221</v>
      </c>
      <c r="D35" s="33">
        <f aca="true" t="shared" si="1" ref="D35:D42">E35</f>
        <v>41900</v>
      </c>
      <c r="E35" s="33">
        <v>41900</v>
      </c>
      <c r="F35" s="77"/>
      <c r="G35" s="73"/>
      <c r="H35" s="73"/>
      <c r="I35" s="76"/>
      <c r="J35" s="76"/>
      <c r="K35" s="76"/>
    </row>
    <row r="36" spans="1:11" ht="15.75">
      <c r="A36" s="34" t="s">
        <v>139</v>
      </c>
      <c r="B36" s="73"/>
      <c r="C36" s="41">
        <v>222</v>
      </c>
      <c r="D36" s="33">
        <f t="shared" si="1"/>
        <v>0</v>
      </c>
      <c r="E36" s="33">
        <v>0</v>
      </c>
      <c r="F36" s="77"/>
      <c r="G36" s="73"/>
      <c r="H36" s="73"/>
      <c r="I36" s="76"/>
      <c r="J36" s="76"/>
      <c r="K36" s="76"/>
    </row>
    <row r="37" spans="1:11" ht="15.75">
      <c r="A37" s="34" t="s">
        <v>145</v>
      </c>
      <c r="B37" s="73"/>
      <c r="C37" s="41">
        <v>223</v>
      </c>
      <c r="D37" s="33">
        <f t="shared" si="1"/>
        <v>947000</v>
      </c>
      <c r="E37" s="33">
        <v>947000</v>
      </c>
      <c r="F37" s="77"/>
      <c r="G37" s="73"/>
      <c r="H37" s="73"/>
      <c r="I37" s="76"/>
      <c r="J37" s="76"/>
      <c r="K37" s="76"/>
    </row>
    <row r="38" spans="1:11" ht="15.75">
      <c r="A38" s="34" t="s">
        <v>146</v>
      </c>
      <c r="B38" s="73"/>
      <c r="C38" s="41">
        <v>225</v>
      </c>
      <c r="D38" s="33">
        <f t="shared" si="1"/>
        <v>13700</v>
      </c>
      <c r="E38" s="33">
        <v>13700</v>
      </c>
      <c r="F38" s="77"/>
      <c r="G38" s="73"/>
      <c r="H38" s="73"/>
      <c r="I38" s="76"/>
      <c r="J38" s="76"/>
      <c r="K38" s="76"/>
    </row>
    <row r="39" spans="1:11" ht="15.75">
      <c r="A39" s="34" t="s">
        <v>147</v>
      </c>
      <c r="B39" s="73"/>
      <c r="C39" s="41">
        <v>226</v>
      </c>
      <c r="D39" s="33">
        <f t="shared" si="1"/>
        <v>0</v>
      </c>
      <c r="E39" s="33">
        <v>0</v>
      </c>
      <c r="F39" s="77"/>
      <c r="G39" s="73"/>
      <c r="H39" s="73"/>
      <c r="I39" s="76"/>
      <c r="J39" s="76"/>
      <c r="K39" s="76"/>
    </row>
    <row r="40" spans="1:11" ht="15.75">
      <c r="A40" s="34" t="s">
        <v>148</v>
      </c>
      <c r="B40" s="73"/>
      <c r="C40" s="41">
        <v>290</v>
      </c>
      <c r="D40" s="33">
        <f t="shared" si="1"/>
        <v>0</v>
      </c>
      <c r="E40" s="33">
        <v>0</v>
      </c>
      <c r="F40" s="77"/>
      <c r="G40" s="73"/>
      <c r="H40" s="73"/>
      <c r="I40" s="76"/>
      <c r="J40" s="76"/>
      <c r="K40" s="76"/>
    </row>
    <row r="41" spans="1:11" ht="15.75">
      <c r="A41" s="34" t="s">
        <v>142</v>
      </c>
      <c r="B41" s="73"/>
      <c r="C41" s="41">
        <v>310</v>
      </c>
      <c r="D41" s="33">
        <f t="shared" si="1"/>
        <v>0</v>
      </c>
      <c r="E41" s="33">
        <v>0</v>
      </c>
      <c r="F41" s="77"/>
      <c r="G41" s="73"/>
      <c r="H41" s="73"/>
      <c r="I41" s="76"/>
      <c r="J41" s="76"/>
      <c r="K41" s="76"/>
    </row>
    <row r="42" spans="1:11" ht="15.75">
      <c r="A42" s="34" t="s">
        <v>143</v>
      </c>
      <c r="B42" s="73"/>
      <c r="C42" s="41">
        <v>340</v>
      </c>
      <c r="D42" s="33">
        <f t="shared" si="1"/>
        <v>0</v>
      </c>
      <c r="E42" s="33">
        <v>0</v>
      </c>
      <c r="F42" s="77"/>
      <c r="G42" s="73"/>
      <c r="H42" s="73"/>
      <c r="I42" s="76"/>
      <c r="J42" s="76"/>
      <c r="K42" s="76"/>
    </row>
    <row r="43" spans="1:11" ht="31.5">
      <c r="A43" s="42" t="s">
        <v>149</v>
      </c>
      <c r="B43" s="73"/>
      <c r="C43" s="39"/>
      <c r="D43" s="74">
        <f>D44</f>
        <v>75200</v>
      </c>
      <c r="E43" s="74"/>
      <c r="F43" s="77"/>
      <c r="G43" s="73"/>
      <c r="H43" s="73"/>
      <c r="I43" s="76"/>
      <c r="J43" s="74">
        <f>D43</f>
        <v>75200</v>
      </c>
      <c r="K43" s="76"/>
    </row>
    <row r="44" spans="1:11" ht="15.75">
      <c r="A44" s="34" t="s">
        <v>143</v>
      </c>
      <c r="B44" s="73"/>
      <c r="C44" s="39">
        <v>340</v>
      </c>
      <c r="D44" s="33">
        <v>75200</v>
      </c>
      <c r="E44" s="33"/>
      <c r="F44" s="77"/>
      <c r="G44" s="73"/>
      <c r="H44" s="73"/>
      <c r="I44" s="76"/>
      <c r="J44" s="33">
        <f>D44</f>
        <v>75200</v>
      </c>
      <c r="K44" s="76"/>
    </row>
    <row r="45" spans="1:11" ht="15.75">
      <c r="A45" s="72" t="s">
        <v>72</v>
      </c>
      <c r="B45" s="73">
        <v>130</v>
      </c>
      <c r="C45" s="76"/>
      <c r="D45" s="76"/>
      <c r="E45" s="73" t="s">
        <v>69</v>
      </c>
      <c r="F45" s="77"/>
      <c r="G45" s="73" t="s">
        <v>69</v>
      </c>
      <c r="H45" s="73" t="s">
        <v>69</v>
      </c>
      <c r="I45" s="73" t="s">
        <v>69</v>
      </c>
      <c r="J45" s="76"/>
      <c r="K45" s="73" t="s">
        <v>69</v>
      </c>
    </row>
    <row r="46" spans="1:11" ht="31.5" customHeight="1">
      <c r="A46" s="72" t="s">
        <v>73</v>
      </c>
      <c r="B46" s="73">
        <v>140</v>
      </c>
      <c r="C46" s="76"/>
      <c r="D46" s="76"/>
      <c r="E46" s="73" t="s">
        <v>69</v>
      </c>
      <c r="F46" s="77"/>
      <c r="G46" s="73" t="s">
        <v>69</v>
      </c>
      <c r="H46" s="73" t="s">
        <v>69</v>
      </c>
      <c r="I46" s="73" t="s">
        <v>69</v>
      </c>
      <c r="J46" s="76"/>
      <c r="K46" s="73" t="s">
        <v>69</v>
      </c>
    </row>
    <row r="47" spans="1:11" ht="15.75">
      <c r="A47" s="44" t="s">
        <v>74</v>
      </c>
      <c r="B47" s="73">
        <v>150</v>
      </c>
      <c r="C47" s="76"/>
      <c r="D47" s="74">
        <f>D48+D49</f>
        <v>28600</v>
      </c>
      <c r="E47" s="73" t="s">
        <v>69</v>
      </c>
      <c r="F47" s="77"/>
      <c r="G47" s="74">
        <f>G48+G49</f>
        <v>28600</v>
      </c>
      <c r="H47" s="76"/>
      <c r="I47" s="73" t="s">
        <v>69</v>
      </c>
      <c r="J47" s="73" t="s">
        <v>69</v>
      </c>
      <c r="K47" s="73" t="s">
        <v>69</v>
      </c>
    </row>
    <row r="48" spans="1:11" ht="31.5">
      <c r="A48" s="40" t="s">
        <v>169</v>
      </c>
      <c r="B48" s="73"/>
      <c r="C48" s="37">
        <v>340</v>
      </c>
      <c r="D48" s="33">
        <f>G48</f>
        <v>27100</v>
      </c>
      <c r="E48" s="33"/>
      <c r="F48" s="43"/>
      <c r="G48" s="33">
        <v>27100</v>
      </c>
      <c r="H48" s="76"/>
      <c r="I48" s="73"/>
      <c r="J48" s="73"/>
      <c r="K48" s="73"/>
    </row>
    <row r="49" spans="1:11" ht="78.75">
      <c r="A49" s="40" t="s">
        <v>170</v>
      </c>
      <c r="B49" s="73"/>
      <c r="C49" s="37">
        <v>340</v>
      </c>
      <c r="D49" s="33">
        <f>G49</f>
        <v>1500</v>
      </c>
      <c r="E49" s="33"/>
      <c r="F49" s="43"/>
      <c r="G49" s="33">
        <v>1500</v>
      </c>
      <c r="H49" s="76"/>
      <c r="I49" s="73"/>
      <c r="J49" s="73"/>
      <c r="K49" s="73"/>
    </row>
    <row r="50" spans="1:11" ht="15.75">
      <c r="A50" s="72" t="s">
        <v>75</v>
      </c>
      <c r="B50" s="73">
        <v>160</v>
      </c>
      <c r="C50" s="37"/>
      <c r="D50" s="74">
        <f>D51</f>
        <v>165000</v>
      </c>
      <c r="E50" s="73" t="s">
        <v>69</v>
      </c>
      <c r="F50" s="77"/>
      <c r="G50" s="73" t="s">
        <v>69</v>
      </c>
      <c r="H50" s="73" t="s">
        <v>69</v>
      </c>
      <c r="I50" s="73" t="s">
        <v>69</v>
      </c>
      <c r="J50" s="74">
        <f>D50</f>
        <v>165000</v>
      </c>
      <c r="K50" s="76"/>
    </row>
    <row r="51" spans="1:11" ht="47.25">
      <c r="A51" s="42" t="s">
        <v>151</v>
      </c>
      <c r="B51" s="73"/>
      <c r="C51" s="37">
        <v>340</v>
      </c>
      <c r="D51" s="33">
        <v>165000</v>
      </c>
      <c r="E51" s="73"/>
      <c r="F51" s="77"/>
      <c r="G51" s="73"/>
      <c r="H51" s="73"/>
      <c r="I51" s="73"/>
      <c r="J51" s="33">
        <f>D51</f>
        <v>165000</v>
      </c>
      <c r="K51" s="76"/>
    </row>
    <row r="52" spans="1:11" ht="15.75">
      <c r="A52" s="72" t="s">
        <v>76</v>
      </c>
      <c r="B52" s="73">
        <v>180</v>
      </c>
      <c r="C52" s="73" t="s">
        <v>69</v>
      </c>
      <c r="D52" s="76"/>
      <c r="E52" s="73" t="s">
        <v>69</v>
      </c>
      <c r="F52" s="77"/>
      <c r="G52" s="73" t="s">
        <v>69</v>
      </c>
      <c r="H52" s="73" t="s">
        <v>69</v>
      </c>
      <c r="I52" s="73" t="s">
        <v>69</v>
      </c>
      <c r="J52" s="76"/>
      <c r="K52" s="73" t="s">
        <v>69</v>
      </c>
    </row>
    <row r="53" spans="1:11" ht="15.75">
      <c r="A53" s="72"/>
      <c r="B53" s="76"/>
      <c r="C53" s="76"/>
      <c r="D53" s="76"/>
      <c r="E53" s="76"/>
      <c r="F53" s="77"/>
      <c r="G53" s="76"/>
      <c r="H53" s="76"/>
      <c r="I53" s="76"/>
      <c r="J53" s="76"/>
      <c r="K53" s="76"/>
    </row>
    <row r="54" spans="1:11" ht="15.75">
      <c r="A54" s="44" t="s">
        <v>77</v>
      </c>
      <c r="B54" s="73">
        <v>200</v>
      </c>
      <c r="C54" s="73" t="s">
        <v>69</v>
      </c>
      <c r="D54" s="74">
        <f>D55+D66+D76</f>
        <v>10449000</v>
      </c>
      <c r="E54" s="74">
        <f>E56+E62+E66+E76</f>
        <v>10160200</v>
      </c>
      <c r="F54" s="77"/>
      <c r="G54" s="74">
        <f>G76</f>
        <v>28600</v>
      </c>
      <c r="H54" s="76"/>
      <c r="I54" s="76"/>
      <c r="J54" s="54">
        <f>J66+J76</f>
        <v>260200</v>
      </c>
      <c r="K54" s="76"/>
    </row>
    <row r="55" spans="1:11" ht="15.75">
      <c r="A55" s="72" t="s">
        <v>78</v>
      </c>
      <c r="B55" s="73">
        <v>210</v>
      </c>
      <c r="C55" s="76"/>
      <c r="D55" s="74">
        <f>D56+D62</f>
        <v>6797484</v>
      </c>
      <c r="E55" s="74">
        <f>E56+E62</f>
        <v>6797484</v>
      </c>
      <c r="F55" s="77"/>
      <c r="G55" s="76"/>
      <c r="H55" s="76"/>
      <c r="I55" s="76"/>
      <c r="J55" s="76"/>
      <c r="K55" s="76"/>
    </row>
    <row r="56" spans="1:11" ht="15.75">
      <c r="A56" s="30" t="s">
        <v>36</v>
      </c>
      <c r="B56" s="143">
        <v>211</v>
      </c>
      <c r="C56" s="142"/>
      <c r="D56" s="166">
        <f>D58+D59+D60+D61</f>
        <v>6782792</v>
      </c>
      <c r="E56" s="166">
        <f>E58+E59+E60+E61</f>
        <v>6782792</v>
      </c>
      <c r="F56" s="164"/>
      <c r="G56" s="142"/>
      <c r="H56" s="142"/>
      <c r="I56" s="142"/>
      <c r="J56" s="142"/>
      <c r="K56" s="142"/>
    </row>
    <row r="57" spans="1:11" ht="15.75">
      <c r="A57" s="30" t="s">
        <v>79</v>
      </c>
      <c r="B57" s="143"/>
      <c r="C57" s="142"/>
      <c r="D57" s="166"/>
      <c r="E57" s="169"/>
      <c r="F57" s="164"/>
      <c r="G57" s="142"/>
      <c r="H57" s="142"/>
      <c r="I57" s="142"/>
      <c r="J57" s="142"/>
      <c r="K57" s="142"/>
    </row>
    <row r="58" spans="1:11" ht="15.75">
      <c r="A58" s="30" t="s">
        <v>152</v>
      </c>
      <c r="B58" s="73"/>
      <c r="C58" s="73">
        <v>111</v>
      </c>
      <c r="D58" s="33">
        <f>E58</f>
        <v>6092775</v>
      </c>
      <c r="E58" s="33">
        <v>6092775</v>
      </c>
      <c r="F58" s="43"/>
      <c r="G58" s="76"/>
      <c r="H58" s="76"/>
      <c r="I58" s="76"/>
      <c r="J58" s="76"/>
      <c r="K58" s="76"/>
    </row>
    <row r="59" spans="1:11" ht="15.75">
      <c r="A59" s="30" t="s">
        <v>153</v>
      </c>
      <c r="B59" s="73"/>
      <c r="C59" s="73">
        <v>111</v>
      </c>
      <c r="D59" s="33">
        <f>E59</f>
        <v>388600</v>
      </c>
      <c r="E59" s="33">
        <v>388600</v>
      </c>
      <c r="F59" s="77"/>
      <c r="G59" s="76"/>
      <c r="H59" s="76"/>
      <c r="I59" s="76"/>
      <c r="J59" s="76"/>
      <c r="K59" s="76"/>
    </row>
    <row r="60" spans="1:11" ht="15.75">
      <c r="A60" s="30" t="s">
        <v>152</v>
      </c>
      <c r="B60" s="73"/>
      <c r="C60" s="73">
        <v>119</v>
      </c>
      <c r="D60" s="33">
        <f>E60</f>
        <v>184017</v>
      </c>
      <c r="E60" s="33">
        <v>184017</v>
      </c>
      <c r="F60" s="43"/>
      <c r="G60" s="76"/>
      <c r="H60" s="76"/>
      <c r="I60" s="76"/>
      <c r="J60" s="76"/>
      <c r="K60" s="76"/>
    </row>
    <row r="61" spans="1:11" ht="15.75">
      <c r="A61" s="72" t="s">
        <v>153</v>
      </c>
      <c r="B61" s="76"/>
      <c r="C61" s="73">
        <v>119</v>
      </c>
      <c r="D61" s="33">
        <f>E61</f>
        <v>117400</v>
      </c>
      <c r="E61" s="33">
        <v>117400</v>
      </c>
      <c r="F61" s="77"/>
      <c r="G61" s="76"/>
      <c r="H61" s="76"/>
      <c r="I61" s="76"/>
      <c r="J61" s="76"/>
      <c r="K61" s="76"/>
    </row>
    <row r="62" spans="1:11" ht="15.75">
      <c r="A62" s="72" t="s">
        <v>156</v>
      </c>
      <c r="B62" s="76"/>
      <c r="C62" s="73"/>
      <c r="D62" s="74">
        <f>D63</f>
        <v>14692</v>
      </c>
      <c r="E62" s="74">
        <f>D62</f>
        <v>14692</v>
      </c>
      <c r="F62" s="77"/>
      <c r="G62" s="76"/>
      <c r="H62" s="76"/>
      <c r="I62" s="76"/>
      <c r="J62" s="76"/>
      <c r="K62" s="76"/>
    </row>
    <row r="63" spans="1:11" ht="15.75">
      <c r="A63" s="72" t="s">
        <v>152</v>
      </c>
      <c r="B63" s="76"/>
      <c r="C63" s="73">
        <v>112</v>
      </c>
      <c r="D63" s="33">
        <f>E63</f>
        <v>14692</v>
      </c>
      <c r="E63" s="33">
        <v>14692</v>
      </c>
      <c r="F63" s="77"/>
      <c r="G63" s="76"/>
      <c r="H63" s="76"/>
      <c r="I63" s="76"/>
      <c r="J63" s="76"/>
      <c r="K63" s="76"/>
    </row>
    <row r="64" spans="1:11" ht="15.75">
      <c r="A64" s="72" t="s">
        <v>80</v>
      </c>
      <c r="B64" s="73">
        <v>220</v>
      </c>
      <c r="C64" s="76"/>
      <c r="D64" s="76"/>
      <c r="E64" s="76"/>
      <c r="F64" s="77"/>
      <c r="G64" s="76"/>
      <c r="H64" s="76"/>
      <c r="I64" s="76"/>
      <c r="J64" s="76"/>
      <c r="K64" s="76"/>
    </row>
    <row r="65" spans="1:11" ht="15.75">
      <c r="A65" s="45" t="s">
        <v>36</v>
      </c>
      <c r="B65" s="76"/>
      <c r="C65" s="76"/>
      <c r="D65" s="76"/>
      <c r="E65" s="76"/>
      <c r="F65" s="77"/>
      <c r="G65" s="76"/>
      <c r="H65" s="76"/>
      <c r="I65" s="76"/>
      <c r="J65" s="76"/>
      <c r="K65" s="76"/>
    </row>
    <row r="66" spans="1:11" ht="15.75">
      <c r="A66" s="72" t="s">
        <v>81</v>
      </c>
      <c r="B66" s="73">
        <v>230</v>
      </c>
      <c r="C66" s="76"/>
      <c r="D66" s="74">
        <f>D68+D69+D70</f>
        <v>34000</v>
      </c>
      <c r="E66" s="74">
        <f>E68+E69</f>
        <v>29000</v>
      </c>
      <c r="F66" s="77"/>
      <c r="G66" s="76"/>
      <c r="H66" s="76"/>
      <c r="I66" s="76"/>
      <c r="J66" s="74">
        <f>J70</f>
        <v>5000</v>
      </c>
      <c r="K66" s="76"/>
    </row>
    <row r="67" spans="1:11" ht="15.75">
      <c r="A67" s="45" t="s">
        <v>36</v>
      </c>
      <c r="B67" s="76"/>
      <c r="C67" s="76"/>
      <c r="D67" s="33"/>
      <c r="E67" s="33"/>
      <c r="F67" s="77"/>
      <c r="G67" s="76"/>
      <c r="H67" s="76"/>
      <c r="I67" s="76"/>
      <c r="J67" s="37"/>
      <c r="K67" s="76"/>
    </row>
    <row r="68" spans="1:11" ht="15.75">
      <c r="A68" s="45" t="s">
        <v>153</v>
      </c>
      <c r="B68" s="76"/>
      <c r="C68" s="37">
        <v>851</v>
      </c>
      <c r="D68" s="33">
        <f>E68</f>
        <v>26700</v>
      </c>
      <c r="E68" s="33">
        <v>26700</v>
      </c>
      <c r="F68" s="77"/>
      <c r="G68" s="76"/>
      <c r="H68" s="76"/>
      <c r="I68" s="76"/>
      <c r="J68" s="37"/>
      <c r="K68" s="76"/>
    </row>
    <row r="69" spans="1:11" ht="15.75">
      <c r="A69" s="45" t="s">
        <v>153</v>
      </c>
      <c r="B69" s="76"/>
      <c r="C69" s="37">
        <v>852</v>
      </c>
      <c r="D69" s="33">
        <f>E69</f>
        <v>2300</v>
      </c>
      <c r="E69" s="33">
        <v>2300</v>
      </c>
      <c r="F69" s="77"/>
      <c r="G69" s="76"/>
      <c r="H69" s="76"/>
      <c r="I69" s="76"/>
      <c r="J69" s="37"/>
      <c r="K69" s="76"/>
    </row>
    <row r="70" spans="1:11" ht="15.75">
      <c r="A70" s="45" t="s">
        <v>161</v>
      </c>
      <c r="B70" s="76"/>
      <c r="C70" s="37">
        <v>852</v>
      </c>
      <c r="D70" s="33">
        <v>5000</v>
      </c>
      <c r="E70" s="33"/>
      <c r="F70" s="77"/>
      <c r="G70" s="76"/>
      <c r="H70" s="76"/>
      <c r="I70" s="76"/>
      <c r="J70" s="33">
        <f>D70</f>
        <v>5000</v>
      </c>
      <c r="K70" s="76"/>
    </row>
    <row r="71" spans="1:11" ht="15.75">
      <c r="A71" s="72" t="s">
        <v>82</v>
      </c>
      <c r="B71" s="143">
        <v>240</v>
      </c>
      <c r="C71" s="142"/>
      <c r="D71" s="142"/>
      <c r="E71" s="142"/>
      <c r="F71" s="164"/>
      <c r="G71" s="142"/>
      <c r="H71" s="142"/>
      <c r="I71" s="142"/>
      <c r="J71" s="170"/>
      <c r="K71" s="142"/>
    </row>
    <row r="72" spans="1:11" ht="15.75">
      <c r="A72" s="72" t="s">
        <v>83</v>
      </c>
      <c r="B72" s="143"/>
      <c r="C72" s="142"/>
      <c r="D72" s="142"/>
      <c r="E72" s="142"/>
      <c r="F72" s="164"/>
      <c r="G72" s="142"/>
      <c r="H72" s="142"/>
      <c r="I72" s="142"/>
      <c r="J72" s="170"/>
      <c r="K72" s="142"/>
    </row>
    <row r="73" spans="1:11" ht="15.75">
      <c r="A73" s="72" t="s">
        <v>84</v>
      </c>
      <c r="B73" s="143"/>
      <c r="C73" s="142"/>
      <c r="D73" s="142"/>
      <c r="E73" s="142"/>
      <c r="F73" s="164"/>
      <c r="G73" s="142"/>
      <c r="H73" s="142"/>
      <c r="I73" s="142"/>
      <c r="J73" s="170"/>
      <c r="K73" s="142"/>
    </row>
    <row r="74" spans="1:11" ht="15.75">
      <c r="A74" s="72"/>
      <c r="B74" s="76"/>
      <c r="C74" s="76"/>
      <c r="D74" s="76"/>
      <c r="E74" s="76"/>
      <c r="F74" s="77"/>
      <c r="G74" s="76"/>
      <c r="H74" s="76"/>
      <c r="I74" s="76"/>
      <c r="J74" s="37"/>
      <c r="K74" s="76"/>
    </row>
    <row r="75" spans="1:11" ht="15.75">
      <c r="A75" s="72" t="s">
        <v>85</v>
      </c>
      <c r="B75" s="73">
        <v>250</v>
      </c>
      <c r="C75" s="76"/>
      <c r="D75" s="76"/>
      <c r="E75" s="76"/>
      <c r="F75" s="77"/>
      <c r="G75" s="76"/>
      <c r="H75" s="76"/>
      <c r="I75" s="76"/>
      <c r="J75" s="37"/>
      <c r="K75" s="76"/>
    </row>
    <row r="76" spans="1:11" ht="15.75">
      <c r="A76" s="72" t="s">
        <v>86</v>
      </c>
      <c r="B76" s="73">
        <v>260</v>
      </c>
      <c r="C76" s="73" t="s">
        <v>69</v>
      </c>
      <c r="D76" s="74">
        <f>D77+D78+D79+D80+D81+D82+D83</f>
        <v>3617516</v>
      </c>
      <c r="E76" s="74">
        <f>E77+E78</f>
        <v>3333716</v>
      </c>
      <c r="F76" s="77"/>
      <c r="G76" s="74">
        <f>G80+G81</f>
        <v>28600</v>
      </c>
      <c r="H76" s="76"/>
      <c r="I76" s="76"/>
      <c r="J76" s="74">
        <f>J79+J82+J83</f>
        <v>255200</v>
      </c>
      <c r="K76" s="76"/>
    </row>
    <row r="77" spans="1:11" ht="15.75">
      <c r="A77" s="72" t="s">
        <v>152</v>
      </c>
      <c r="B77" s="73"/>
      <c r="C77" s="37">
        <v>244</v>
      </c>
      <c r="D77" s="33">
        <f>E77</f>
        <v>2331116</v>
      </c>
      <c r="E77" s="33">
        <v>2331116</v>
      </c>
      <c r="F77" s="77"/>
      <c r="G77" s="37"/>
      <c r="H77" s="76"/>
      <c r="I77" s="76"/>
      <c r="J77" s="33"/>
      <c r="K77" s="76"/>
    </row>
    <row r="78" spans="1:11" ht="15.75">
      <c r="A78" s="72" t="s">
        <v>153</v>
      </c>
      <c r="B78" s="73"/>
      <c r="C78" s="37">
        <v>244</v>
      </c>
      <c r="D78" s="33">
        <f>E78</f>
        <v>1002600</v>
      </c>
      <c r="E78" s="33">
        <v>1002600</v>
      </c>
      <c r="F78" s="77"/>
      <c r="G78" s="37"/>
      <c r="H78" s="76"/>
      <c r="I78" s="76"/>
      <c r="J78" s="33"/>
      <c r="K78" s="76"/>
    </row>
    <row r="79" spans="1:11" ht="15.75">
      <c r="A79" s="72" t="s">
        <v>157</v>
      </c>
      <c r="B79" s="73"/>
      <c r="C79" s="37">
        <v>244</v>
      </c>
      <c r="D79" s="33">
        <v>75200</v>
      </c>
      <c r="E79" s="33"/>
      <c r="F79" s="77"/>
      <c r="G79" s="37"/>
      <c r="H79" s="76"/>
      <c r="I79" s="76"/>
      <c r="J79" s="33">
        <f>D79</f>
        <v>75200</v>
      </c>
      <c r="K79" s="76"/>
    </row>
    <row r="80" spans="1:11" ht="15.75">
      <c r="A80" s="72" t="s">
        <v>158</v>
      </c>
      <c r="B80" s="73"/>
      <c r="C80" s="37">
        <v>244</v>
      </c>
      <c r="D80" s="33">
        <v>27100</v>
      </c>
      <c r="E80" s="33"/>
      <c r="F80" s="77"/>
      <c r="G80" s="33">
        <f>D80</f>
        <v>27100</v>
      </c>
      <c r="H80" s="76"/>
      <c r="I80" s="76"/>
      <c r="J80" s="33"/>
      <c r="K80" s="76"/>
    </row>
    <row r="81" spans="1:11" ht="15.75">
      <c r="A81" s="72" t="s">
        <v>159</v>
      </c>
      <c r="B81" s="73"/>
      <c r="C81" s="37">
        <v>244</v>
      </c>
      <c r="D81" s="33">
        <v>1500</v>
      </c>
      <c r="E81" s="33"/>
      <c r="F81" s="77"/>
      <c r="G81" s="33">
        <f>D81</f>
        <v>1500</v>
      </c>
      <c r="H81" s="76"/>
      <c r="I81" s="76"/>
      <c r="J81" s="33"/>
      <c r="K81" s="76"/>
    </row>
    <row r="82" spans="1:11" ht="15.75">
      <c r="A82" s="72" t="s">
        <v>160</v>
      </c>
      <c r="B82" s="76"/>
      <c r="C82" s="37">
        <v>244</v>
      </c>
      <c r="D82" s="33">
        <v>165000</v>
      </c>
      <c r="E82" s="33"/>
      <c r="F82" s="77"/>
      <c r="G82" s="76"/>
      <c r="H82" s="76"/>
      <c r="I82" s="76"/>
      <c r="J82" s="33">
        <f>D82</f>
        <v>165000</v>
      </c>
      <c r="K82" s="76"/>
    </row>
    <row r="83" spans="1:11" ht="15.75">
      <c r="A83" s="72" t="s">
        <v>161</v>
      </c>
      <c r="B83" s="72"/>
      <c r="C83" s="37">
        <v>244</v>
      </c>
      <c r="D83" s="33">
        <v>15000</v>
      </c>
      <c r="E83" s="33"/>
      <c r="F83" s="77"/>
      <c r="G83" s="72"/>
      <c r="H83" s="72"/>
      <c r="I83" s="72"/>
      <c r="J83" s="33">
        <f>D83</f>
        <v>15000</v>
      </c>
      <c r="K83" s="72"/>
    </row>
    <row r="84" spans="1:11" ht="15.75">
      <c r="A84" s="72" t="s">
        <v>87</v>
      </c>
      <c r="B84" s="73">
        <v>300</v>
      </c>
      <c r="C84" s="73" t="s">
        <v>69</v>
      </c>
      <c r="D84" s="76"/>
      <c r="E84" s="76"/>
      <c r="F84" s="77"/>
      <c r="G84" s="76"/>
      <c r="H84" s="76"/>
      <c r="I84" s="76"/>
      <c r="J84" s="76"/>
      <c r="K84" s="76"/>
    </row>
    <row r="85" spans="1:11" ht="15.75">
      <c r="A85" s="72" t="s">
        <v>36</v>
      </c>
      <c r="B85" s="143">
        <v>310</v>
      </c>
      <c r="C85" s="142"/>
      <c r="D85" s="142"/>
      <c r="E85" s="142"/>
      <c r="F85" s="164"/>
      <c r="G85" s="142"/>
      <c r="H85" s="142"/>
      <c r="I85" s="142"/>
      <c r="J85" s="142"/>
      <c r="K85" s="142"/>
    </row>
    <row r="86" spans="1:11" ht="15.75">
      <c r="A86" s="72" t="s">
        <v>88</v>
      </c>
      <c r="B86" s="143"/>
      <c r="C86" s="142"/>
      <c r="D86" s="142"/>
      <c r="E86" s="142"/>
      <c r="F86" s="164"/>
      <c r="G86" s="142"/>
      <c r="H86" s="142"/>
      <c r="I86" s="142"/>
      <c r="J86" s="142"/>
      <c r="K86" s="142"/>
    </row>
    <row r="87" spans="1:11" ht="15.75">
      <c r="A87" s="72" t="s">
        <v>89</v>
      </c>
      <c r="B87" s="73">
        <v>320</v>
      </c>
      <c r="C87" s="76"/>
      <c r="D87" s="76"/>
      <c r="E87" s="76"/>
      <c r="F87" s="77"/>
      <c r="G87" s="76"/>
      <c r="H87" s="76"/>
      <c r="I87" s="76"/>
      <c r="J87" s="76"/>
      <c r="K87" s="76"/>
    </row>
    <row r="88" spans="1:11" ht="15.75">
      <c r="A88" s="72" t="s">
        <v>90</v>
      </c>
      <c r="B88" s="73">
        <v>400</v>
      </c>
      <c r="C88" s="76"/>
      <c r="D88" s="76"/>
      <c r="E88" s="76"/>
      <c r="F88" s="77"/>
      <c r="G88" s="76"/>
      <c r="H88" s="76"/>
      <c r="I88" s="76"/>
      <c r="J88" s="76"/>
      <c r="K88" s="76"/>
    </row>
    <row r="89" spans="1:11" ht="15.75">
      <c r="A89" s="72" t="s">
        <v>91</v>
      </c>
      <c r="B89" s="143">
        <v>410</v>
      </c>
      <c r="C89" s="142"/>
      <c r="D89" s="142"/>
      <c r="E89" s="142"/>
      <c r="F89" s="164"/>
      <c r="G89" s="142"/>
      <c r="H89" s="142"/>
      <c r="I89" s="142"/>
      <c r="J89" s="142"/>
      <c r="K89" s="142"/>
    </row>
    <row r="90" spans="1:11" ht="15.75">
      <c r="A90" s="72" t="s">
        <v>92</v>
      </c>
      <c r="B90" s="143"/>
      <c r="C90" s="142"/>
      <c r="D90" s="142"/>
      <c r="E90" s="142"/>
      <c r="F90" s="164"/>
      <c r="G90" s="142"/>
      <c r="H90" s="142"/>
      <c r="I90" s="142"/>
      <c r="J90" s="142"/>
      <c r="K90" s="142"/>
    </row>
    <row r="91" spans="1:11" ht="15.75">
      <c r="A91" s="72" t="s">
        <v>93</v>
      </c>
      <c r="B91" s="73">
        <v>420</v>
      </c>
      <c r="C91" s="76"/>
      <c r="D91" s="76"/>
      <c r="E91" s="76"/>
      <c r="F91" s="77"/>
      <c r="G91" s="76"/>
      <c r="H91" s="76"/>
      <c r="I91" s="76"/>
      <c r="J91" s="76"/>
      <c r="K91" s="76"/>
    </row>
    <row r="92" spans="1:11" ht="15.75">
      <c r="A92" s="72" t="s">
        <v>94</v>
      </c>
      <c r="B92" s="73">
        <v>500</v>
      </c>
      <c r="C92" s="73" t="s">
        <v>69</v>
      </c>
      <c r="D92" s="76"/>
      <c r="E92" s="76"/>
      <c r="F92" s="77"/>
      <c r="G92" s="76"/>
      <c r="H92" s="76"/>
      <c r="I92" s="76"/>
      <c r="J92" s="76"/>
      <c r="K92" s="76"/>
    </row>
    <row r="93" spans="1:11" ht="15.75">
      <c r="A93" s="72" t="s">
        <v>95</v>
      </c>
      <c r="B93" s="73">
        <v>600</v>
      </c>
      <c r="C93" s="73" t="s">
        <v>69</v>
      </c>
      <c r="D93" s="76"/>
      <c r="E93" s="76"/>
      <c r="F93" s="77"/>
      <c r="G93" s="76"/>
      <c r="H93" s="76"/>
      <c r="I93" s="76"/>
      <c r="J93" s="76"/>
      <c r="K93" s="76"/>
    </row>
    <row r="94" ht="15.75">
      <c r="A94" s="2"/>
    </row>
    <row r="95" ht="15.75">
      <c r="A95" s="2"/>
    </row>
    <row r="96" ht="15.75">
      <c r="A96" s="2"/>
    </row>
  </sheetData>
  <sheetProtection/>
  <mergeCells count="76">
    <mergeCell ref="H89:H90"/>
    <mergeCell ref="I89:I90"/>
    <mergeCell ref="J89:J90"/>
    <mergeCell ref="K89:K90"/>
    <mergeCell ref="H85:H86"/>
    <mergeCell ref="I85:I86"/>
    <mergeCell ref="J85:J86"/>
    <mergeCell ref="K85:K86"/>
    <mergeCell ref="B89:B90"/>
    <mergeCell ref="C89:C90"/>
    <mergeCell ref="D89:D90"/>
    <mergeCell ref="E89:E90"/>
    <mergeCell ref="F89:F90"/>
    <mergeCell ref="G89:G90"/>
    <mergeCell ref="H71:H73"/>
    <mergeCell ref="I71:I73"/>
    <mergeCell ref="J71:J73"/>
    <mergeCell ref="K71:K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F71:F73"/>
    <mergeCell ref="G71:G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32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2017-10-24T13:57:32Z</dcterms:modified>
  <cp:category/>
  <cp:version/>
  <cp:contentType/>
  <cp:contentStatus/>
</cp:coreProperties>
</file>