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'!$A$1:$C$131</definedName>
  </definedNames>
  <calcPr fullCalcOnLoad="1"/>
</workbook>
</file>

<file path=xl/sharedStrings.xml><?xml version="1.0" encoding="utf-8"?>
<sst xmlns="http://schemas.openxmlformats.org/spreadsheetml/2006/main" count="123" uniqueCount="122">
  <si>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</si>
  <si>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</si>
  <si>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</si>
  <si>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</si>
  <si>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</si>
  <si>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</si>
  <si>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</si>
  <si>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</si>
  <si>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</si>
  <si>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</si>
  <si>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</si>
  <si>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</si>
  <si>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</si>
  <si>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</si>
  <si>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</si>
  <si>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</si>
  <si>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</si>
  <si>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</si>
  <si>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</si>
  <si>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</si>
  <si>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</si>
  <si>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</si>
  <si>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</si>
  <si>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</si>
  <si>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</si>
  <si>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</si>
  <si>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</si>
  <si>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</si>
  <si>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</si>
  <si>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</si>
  <si>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</si>
  <si>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</si>
  <si>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</si>
  <si>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</si>
  <si>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</si>
  <si>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</si>
  <si>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</si>
  <si>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</si>
  <si>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</si>
  <si>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</si>
  <si>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</si>
  <si>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</si>
  <si>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</si>
  <si>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</si>
  <si>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</si>
  <si>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</si>
  <si>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</si>
  <si>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</si>
  <si>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</si>
  <si>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</si>
  <si>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</si>
  <si>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</si>
  <si>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</si>
  <si>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</si>
  <si>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</si>
  <si>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</si>
  <si>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</si>
  <si>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</si>
  <si>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</si>
  <si>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</si>
  <si>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</si>
  <si>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</si>
  <si>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</si>
  <si>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</si>
  <si>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</si>
  <si>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</si>
  <si>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</si>
  <si>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</si>
  <si>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</si>
  <si>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</si>
  <si>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</si>
  <si>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</si>
  <si>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</si>
  <si>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</si>
  <si>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</si>
  <si>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</si>
  <si>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</si>
  <si>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</si>
  <si>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</si>
  <si>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</si>
  <si>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</si>
  <si>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</si>
  <si>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</si>
  <si>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</si>
  <si>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</si>
  <si>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</si>
  <si>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</si>
  <si>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</si>
  <si>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</si>
  <si>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</si>
  <si>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</si>
  <si>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</si>
  <si>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</si>
  <si>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</si>
  <si>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</si>
  <si>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</si>
  <si>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</si>
  <si>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</si>
  <si>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</si>
  <si>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</si>
  <si>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</si>
  <si>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</si>
  <si>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</si>
  <si>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</si>
  <si>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</si>
  <si>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</si>
  <si>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</si>
  <si>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</si>
  <si>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</si>
  <si>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</si>
  <si>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</si>
  <si>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</si>
  <si>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</si>
  <si>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</si>
  <si>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</si>
  <si>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</si>
  <si>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</si>
  <si>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</si>
  <si>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от "05" ноября 2020 г. №    </t>
  </si>
  <si>
    <t>Информация о расходовании средств местного бюджета  (школа)                                                             за октябрь 2020 года</t>
  </si>
  <si>
    <t xml:space="preserve">рыночная оценка </t>
  </si>
  <si>
    <t>компьютерные услуги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</si>
</sst>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view="pageBreakPreview" zoomScaleSheetLayoutView="100" zoomScalePageLayoutView="0" workbookViewId="0" topLeftCell="A120">
      <selection activeCell="B59" sqref="B5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67</v>
      </c>
      <c r="B1" s="26"/>
      <c r="C1" s="26"/>
      <c r="D1" s="26"/>
      <c r="E1" s="26"/>
    </row>
    <row r="2" spans="1:5" ht="15">
      <c r="A2" s="26" t="s">
        <v>85</v>
      </c>
      <c r="B2" s="26"/>
      <c r="C2" s="26"/>
      <c r="D2" s="26"/>
      <c r="E2" s="19"/>
    </row>
    <row r="3" spans="1:5" ht="15">
      <c r="A3" s="27" t="s">
        <v>83</v>
      </c>
      <c r="B3" s="27"/>
      <c r="C3" s="27"/>
      <c r="D3" s="27"/>
      <c r="E3" s="19"/>
    </row>
    <row r="4" spans="1:5" ht="15">
      <c r="A4" s="26" t="s">
        <v>84</v>
      </c>
      <c r="B4" s="26"/>
      <c r="C4" s="26"/>
      <c r="D4" s="26"/>
      <c r="E4" s="26"/>
    </row>
    <row r="5" spans="1:5" ht="15">
      <c r="A5" s="26" t="s">
        <v>68</v>
      </c>
      <c r="B5" s="26"/>
      <c r="C5" s="26"/>
      <c r="D5" s="26"/>
      <c r="E5" s="19"/>
    </row>
    <row r="6" spans="1:5" ht="15">
      <c r="A6" s="26" t="s">
        <v>69</v>
      </c>
      <c r="B6" s="26"/>
      <c r="C6" s="26"/>
      <c r="D6" s="26"/>
      <c r="E6" s="19"/>
    </row>
    <row r="7" spans="1:5" ht="15">
      <c r="A7" s="26" t="s">
        <v>70</v>
      </c>
      <c r="B7" s="26"/>
      <c r="C7" s="26"/>
      <c r="D7" s="26"/>
      <c r="E7" s="19"/>
    </row>
    <row r="8" spans="1:5" ht="15">
      <c r="A8" s="26" t="s">
        <v>71</v>
      </c>
      <c r="B8" s="26"/>
      <c r="C8" s="26"/>
      <c r="D8" s="26"/>
      <c r="E8" s="19"/>
    </row>
    <row r="9" spans="1:5" ht="15">
      <c r="A9" s="26" t="s">
        <v>72</v>
      </c>
      <c r="B9" s="26"/>
      <c r="C9" s="26"/>
      <c r="D9" s="26"/>
      <c r="E9" s="19"/>
    </row>
    <row r="10" spans="1:5" ht="15">
      <c r="A10" s="26" t="s">
        <v>73</v>
      </c>
      <c r="B10" s="26"/>
      <c r="C10" s="26"/>
      <c r="D10" s="26"/>
      <c r="E10" s="19"/>
    </row>
    <row r="11" spans="1:5" ht="15">
      <c r="A11" s="27" t="s">
        <v>74</v>
      </c>
      <c r="B11" s="27"/>
      <c r="C11" s="27"/>
      <c r="D11" s="27"/>
      <c r="E11" s="20"/>
    </row>
    <row r="12" spans="1:5" ht="20.25" customHeight="1">
      <c r="A12" s="27" t="s">
        <v>75</v>
      </c>
      <c r="B12" s="27"/>
      <c r="C12" s="27"/>
      <c r="D12" s="27"/>
      <c r="E12" s="20"/>
    </row>
    <row r="13" spans="1:5" ht="14.25" customHeight="1">
      <c r="A13" s="27" t="s">
        <v>118</v>
      </c>
      <c r="B13" s="27"/>
      <c r="C13" s="27"/>
      <c r="D13" s="27"/>
      <c r="E13" s="21"/>
    </row>
    <row r="14" spans="1:5" ht="41.25" customHeight="1">
      <c r="A14" s="30" t="s">
        <v>119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66</v>
      </c>
      <c r="B16" s="25"/>
      <c r="C16" s="25"/>
      <c r="D16" s="25"/>
      <c r="E16"/>
    </row>
    <row r="17" spans="1:14" s="4" customFormat="1" ht="60" customHeight="1">
      <c r="A17" s="8"/>
      <c r="B17" s="15" t="s">
        <v>107</v>
      </c>
      <c r="C17" s="16" t="s">
        <v>40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37</v>
      </c>
      <c r="B18" s="17">
        <f>B19</f>
        <v>880889.0999999999</v>
      </c>
      <c r="C18" s="17">
        <f aca="true" t="shared" si="0" ref="C18:C52">SUM(B18:B18)</f>
        <v>880889.0999999999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38</v>
      </c>
      <c r="B19" s="18">
        <f>227391.97+95378.31+85229.05+115208.17+104320.44+78852.25+92090.23+82418.68</f>
        <v>880889.0999999999</v>
      </c>
      <c r="C19" s="17">
        <f t="shared" si="0"/>
        <v>880889.0999999999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39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48</v>
      </c>
      <c r="B22" s="10"/>
      <c r="C22" s="17">
        <f t="shared" si="0"/>
        <v>0</v>
      </c>
      <c r="D22" s="1"/>
      <c r="E22" s="1"/>
      <c r="F22" s="1" t="s">
        <v>56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55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58221.87+25791.81+28269.72+26898.26+33393.04+30159.81+25112.11+26808.4</f>
        <v>254655.02</v>
      </c>
      <c r="C25" s="17">
        <f>B25</f>
        <v>254655.02</v>
      </c>
      <c r="D25" s="1" t="s">
        <v>53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4176+1620+1620+1620+1620+1620+1620+1620</f>
        <v>15516</v>
      </c>
      <c r="C26" s="17">
        <f t="shared" si="0"/>
        <v>15516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524623.1699999999</v>
      </c>
      <c r="C28" s="17">
        <f t="shared" si="0"/>
        <v>524623.1699999999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14488.81+7035.89+15471.39+28401.14+11867.04+12190.98+4322.19+2342.97+7783.05+6697.74+1633.78+1754.84+3472.02</f>
        <v>117461.84</v>
      </c>
      <c r="C29" s="17">
        <f t="shared" si="0"/>
        <v>117461.84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47</v>
      </c>
      <c r="B30" s="10">
        <f>61864.92+150709.62+99356.87+66497.29</f>
        <v>378428.69999999995</v>
      </c>
      <c r="C30" s="17">
        <f>SUM(B30:B30)</f>
        <v>378428.69999999995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1044.48+1305.6+739.84+326.4+130.56+826.88+1970.51+3585.7+3195.95</f>
        <v>13125.920000000002</v>
      </c>
      <c r="C31" s="17">
        <f>SUM(B31:B31)</f>
        <v>13125.920000000002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4983.52+4983.52</f>
        <v>9967.04</v>
      </c>
      <c r="C32" s="17">
        <f t="shared" si="0"/>
        <v>9967.04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105</v>
      </c>
      <c r="B33" s="10">
        <f>1208.5+805.67+1208.5+1208.5+1208.5</f>
        <v>5639.67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183929.79</v>
      </c>
      <c r="C35" s="17">
        <f t="shared" si="0"/>
        <v>183929.79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5040+1008+2016+2310+2310+2310+2310+2310+3108</f>
        <v>22722</v>
      </c>
      <c r="C37" s="17">
        <f t="shared" si="0"/>
        <v>22722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2190+2190+2190+2190</f>
        <v>8760</v>
      </c>
      <c r="C38" s="17">
        <f t="shared" si="0"/>
        <v>8760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108</v>
      </c>
      <c r="B39" s="10">
        <f>2190+3612+2190+2190</f>
        <v>10182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95</v>
      </c>
      <c r="B40" s="10">
        <v>4737</v>
      </c>
      <c r="C40" s="17">
        <f t="shared" si="0"/>
        <v>4737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113</v>
      </c>
      <c r="B41" s="10">
        <v>50000</v>
      </c>
      <c r="C41" s="17">
        <f t="shared" si="0"/>
        <v>50000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61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109</v>
      </c>
      <c r="B45" s="10">
        <f>3300+1816.8</f>
        <v>5116.8</v>
      </c>
      <c r="C45" s="17">
        <f t="shared" si="0"/>
        <v>5116.8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49</v>
      </c>
      <c r="B46" s="10">
        <f>10257.5+10257.5+10257.5+5128.75+5128.75+5128.75</f>
        <v>46158.75</v>
      </c>
      <c r="C46" s="17">
        <f t="shared" si="0"/>
        <v>46158.75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90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82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78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54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42</v>
      </c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77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>
      <c r="A56" s="9" t="s">
        <v>24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35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274038.8</v>
      </c>
      <c r="C58" s="17">
        <f t="shared" si="1"/>
        <v>274038.8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>
        <v>25420</v>
      </c>
      <c r="C59" s="17">
        <f t="shared" si="1"/>
        <v>25420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50</v>
      </c>
      <c r="B60" s="10">
        <f>19431.2+5319.6+5148</f>
        <v>29898.800000000003</v>
      </c>
      <c r="C60" s="17">
        <f t="shared" si="1"/>
        <v>29898.800000000003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64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117</v>
      </c>
      <c r="B62" s="10">
        <f>105600+38720</f>
        <v>144320</v>
      </c>
      <c r="C62" s="17">
        <f t="shared" si="1"/>
        <v>144320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91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120</v>
      </c>
      <c r="B64" s="10">
        <v>5000</v>
      </c>
      <c r="C64" s="17">
        <f t="shared" si="1"/>
        <v>5000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51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96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110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22</v>
      </c>
      <c r="B69" s="10">
        <v>1300</v>
      </c>
      <c r="C69" s="17">
        <f t="shared" si="1"/>
        <v>1300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>
        <v>900</v>
      </c>
      <c r="C70" s="17">
        <f t="shared" si="1"/>
        <v>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94</v>
      </c>
      <c r="B72" s="10">
        <f>1100+1100+1100+1100</f>
        <v>4400</v>
      </c>
      <c r="C72" s="17">
        <f aca="true" t="shared" si="2" ref="C72:C79">SUM(B72:B72)</f>
        <v>4400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79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114</v>
      </c>
      <c r="B75" s="10">
        <f>1100+1650</f>
        <v>2750</v>
      </c>
      <c r="C75" s="17">
        <f t="shared" si="2"/>
        <v>2750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121</v>
      </c>
      <c r="B76" s="10">
        <v>400</v>
      </c>
      <c r="C76" s="17">
        <f t="shared" si="2"/>
        <v>400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76</v>
      </c>
      <c r="B78" s="10">
        <f>7700+3850</f>
        <v>11550</v>
      </c>
      <c r="C78" s="17">
        <f t="shared" si="2"/>
        <v>11550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92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44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22492.61</v>
      </c>
      <c r="C82" s="17">
        <f t="shared" si="3"/>
        <v>22492.61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>
        <v>4351</v>
      </c>
      <c r="C83" s="17">
        <f t="shared" si="3"/>
        <v>4351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25</v>
      </c>
      <c r="B84" s="10">
        <v>1117.61</v>
      </c>
      <c r="C84" s="17">
        <f t="shared" si="3"/>
        <v>1117.61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>
        <v>10000</v>
      </c>
      <c r="C85" s="17">
        <f t="shared" si="3"/>
        <v>10000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52</v>
      </c>
      <c r="B86" s="10">
        <v>7024</v>
      </c>
      <c r="C86" s="17">
        <f t="shared" si="3"/>
        <v>7024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21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33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41700</v>
      </c>
      <c r="C89" s="17">
        <f t="shared" si="3"/>
        <v>41700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97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98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99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111</v>
      </c>
      <c r="B93" s="10">
        <v>14300</v>
      </c>
      <c r="C93" s="17">
        <f t="shared" si="3"/>
        <v>14300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106</v>
      </c>
      <c r="B94" s="10">
        <v>23000</v>
      </c>
      <c r="C94" s="17">
        <f t="shared" si="3"/>
        <v>23000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26</v>
      </c>
      <c r="B96" s="10">
        <v>4400</v>
      </c>
      <c r="C96" s="17">
        <f t="shared" si="3"/>
        <v>4400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43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59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45</v>
      </c>
      <c r="B99" s="10"/>
      <c r="C99" s="17">
        <f aca="true" t="shared" si="4" ref="C99:C124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>
      <c r="A100" s="9" t="s">
        <v>58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>
      <c r="A101" s="9" t="s">
        <v>60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46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14" customFormat="1" ht="18">
      <c r="A103" s="13" t="s">
        <v>2</v>
      </c>
      <c r="B103" s="12">
        <f>B104+B105+B106+B107+B108+B109+B110+B111+B112+B113+B114+B115+B116+B117+B118+B119+B120+B121+B122+B123</f>
        <v>47052.9</v>
      </c>
      <c r="C103" s="17">
        <f t="shared" si="4"/>
        <v>47052.9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 hidden="1">
      <c r="A104" s="9" t="s">
        <v>28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80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62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29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36">
      <c r="A108" s="9" t="s">
        <v>89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81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86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customHeight="1">
      <c r="A111" s="9" t="s">
        <v>30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103</v>
      </c>
      <c r="B112" s="10">
        <f>8262.9</f>
        <v>8262.9</v>
      </c>
      <c r="C112" s="17">
        <f t="shared" si="4"/>
        <v>8262.9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100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101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93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>
      <c r="A116" s="9" t="s">
        <v>31</v>
      </c>
      <c r="B116" s="10">
        <v>1960</v>
      </c>
      <c r="C116" s="17">
        <f t="shared" si="4"/>
        <v>1960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104</v>
      </c>
      <c r="B117" s="10">
        <f>12450+6445</f>
        <v>18895</v>
      </c>
      <c r="C117" s="17">
        <f t="shared" si="4"/>
        <v>18895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32</v>
      </c>
      <c r="B118" s="10">
        <v>5478</v>
      </c>
      <c r="C118" s="17">
        <f t="shared" si="4"/>
        <v>5478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87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63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 customHeight="1">
      <c r="A121" s="9" t="s">
        <v>112</v>
      </c>
      <c r="B121" s="10">
        <v>6400</v>
      </c>
      <c r="C121" s="17">
        <f t="shared" si="4"/>
        <v>6400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102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57</v>
      </c>
      <c r="B123" s="10">
        <f>4587+1470</f>
        <v>6057</v>
      </c>
      <c r="C123" s="17">
        <f t="shared" si="4"/>
        <v>6057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14" customFormat="1" ht="34.5" customHeight="1">
      <c r="A124" s="13" t="s">
        <v>3</v>
      </c>
      <c r="B124" s="12">
        <f>B103+B89+B82+B58+B35+B28+B26+B25+B18</f>
        <v>2244897.3899999997</v>
      </c>
      <c r="C124" s="17">
        <f t="shared" si="4"/>
        <v>2244897.3899999997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6" spans="1:3" ht="18" customHeight="1">
      <c r="A126" s="29" t="s">
        <v>115</v>
      </c>
      <c r="B126" s="29"/>
      <c r="C126" s="29"/>
    </row>
    <row r="127" ht="18">
      <c r="A127" s="7" t="s">
        <v>65</v>
      </c>
    </row>
    <row r="128" spans="1:3" ht="28.5" customHeight="1">
      <c r="A128" s="29" t="s">
        <v>116</v>
      </c>
      <c r="B128" s="29"/>
      <c r="C128" s="29"/>
    </row>
    <row r="130" ht="1.5" customHeight="1"/>
    <row r="131" ht="18" hidden="1"/>
  </sheetData>
  <sheetProtection/>
  <mergeCells count="18">
    <mergeCell ref="A126:C126"/>
    <mergeCell ref="A128:C128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2020-11-03T09:25:47Z</dcterms:modified>
  <cp:category/>
  <cp:version/>
  <cp:contentType/>
  <cp:contentStatus/>
</cp:coreProperties>
</file>