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'!$A$1:$D$92</definedName>
  </definedNames>
  <calcPr fullCalcOnLoad="1"/>
</workbook>
</file>

<file path=xl/sharedStrings.xml><?xml version="1.0" encoding="utf-8"?>
<sst xmlns="http://schemas.openxmlformats.org/spreadsheetml/2006/main" count="83" uniqueCount="82">
  <si>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</si>
  <si>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</si>
  <si>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</si>
  <si>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</si>
  <si>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</si>
  <si>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</si>
  <si>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</si>
  <si>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</si>
  <si>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</si>
  <si>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</si>
  <si>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</si>
  <si>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</si>
  <si>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</si>
  <si>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</si>
  <si>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</si>
  <si>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</si>
  <si>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</si>
  <si>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</si>
  <si>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</si>
  <si>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</si>
  <si>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</si>
  <si>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</si>
  <si>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</si>
  <si>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</si>
  <si>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</si>
  <si>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</si>
  <si>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хозяйственные товары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</si>
  <si>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</si>
  <si>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</si>
  <si>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</si>
  <si>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</si>
  <si>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</si>
  <si>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</si>
  <si>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</si>
  <si>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</si>
  <si>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</si>
  <si>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</si>
  <si>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</si>
  <si>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</si>
  <si>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</si>
  <si>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</si>
  <si>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</si>
  <si>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</si>
  <si>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</si>
  <si>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</si>
  <si>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</si>
  <si>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</si>
  <si>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</si>
  <si>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</si>
  <si>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</si>
  <si>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</si>
  <si>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</si>
  <si>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</si>
  <si>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</si>
  <si>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</si>
  <si>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</si>
  <si>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</si>
  <si>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</si>
  <si>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</si>
  <si>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</si>
  <si>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</si>
  <si>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</si>
  <si>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</si>
  <si>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</si>
  <si>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</si>
  <si>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</si>
  <si>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>журналы по внеурочной деятельности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</si>
  <si>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</si>
  <si>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</si>
  <si>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</si>
  <si>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фотоаппарат</t>
  </si>
  <si>
    <t>мобильный автогородок</t>
  </si>
  <si>
    <t>канцелярские принадлежности</t>
  </si>
  <si>
    <t>2018 год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</si>
  <si>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</si>
  <si>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</si>
  <si>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</si>
  <si>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</si>
  <si>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</si>
  <si>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 xml:space="preserve">от "06" августа  2018 г. №    </t>
  </si>
  <si>
    <t>Информация о расходовании средств субвенции за июль 2018 г.</t>
  </si>
  <si>
    <t>Директор  МБОУ Русская СОШ                                                                   Г.В. Колинько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</si>
</sst>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view="pageBreakPreview" zoomScaleSheetLayoutView="100" zoomScalePageLayoutView="0" workbookViewId="0" topLeftCell="A73">
      <selection activeCell="B19" sqref="B19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3" t="s">
        <v>48</v>
      </c>
      <c r="B1" s="23"/>
      <c r="C1" s="23"/>
      <c r="D1" s="23"/>
      <c r="E1" s="23"/>
    </row>
    <row r="2" spans="1:5" ht="15.75">
      <c r="A2" s="23" t="s">
        <v>74</v>
      </c>
      <c r="B2" s="23"/>
      <c r="C2" s="23"/>
      <c r="D2" s="23"/>
      <c r="E2" s="20"/>
    </row>
    <row r="3" spans="1:5" ht="15.75">
      <c r="A3" s="25" t="s">
        <v>57</v>
      </c>
      <c r="B3" s="25"/>
      <c r="C3" s="25"/>
      <c r="D3" s="25"/>
      <c r="E3" s="20"/>
    </row>
    <row r="4" spans="1:5" ht="15.75">
      <c r="A4" s="23" t="s">
        <v>68</v>
      </c>
      <c r="B4" s="23"/>
      <c r="C4" s="23"/>
      <c r="D4" s="23"/>
      <c r="E4" s="23"/>
    </row>
    <row r="5" spans="1:5" ht="15.75">
      <c r="A5" s="23" t="s">
        <v>49</v>
      </c>
      <c r="B5" s="23"/>
      <c r="C5" s="23"/>
      <c r="D5" s="23"/>
      <c r="E5" s="20"/>
    </row>
    <row r="6" spans="1:5" ht="15.75">
      <c r="A6" s="23" t="s">
        <v>50</v>
      </c>
      <c r="B6" s="23"/>
      <c r="C6" s="23"/>
      <c r="D6" s="23"/>
      <c r="E6" s="20"/>
    </row>
    <row r="7" spans="1:5" ht="15.75">
      <c r="A7" s="23" t="s">
        <v>51</v>
      </c>
      <c r="B7" s="23"/>
      <c r="C7" s="23"/>
      <c r="D7" s="23"/>
      <c r="E7" s="20"/>
    </row>
    <row r="8" spans="1:5" ht="15.75">
      <c r="A8" s="23" t="s">
        <v>52</v>
      </c>
      <c r="B8" s="23"/>
      <c r="C8" s="23"/>
      <c r="D8" s="23"/>
      <c r="E8" s="20"/>
    </row>
    <row r="9" spans="1:5" ht="15.75">
      <c r="A9" s="23" t="s">
        <v>53</v>
      </c>
      <c r="B9" s="23"/>
      <c r="C9" s="23"/>
      <c r="D9" s="23"/>
      <c r="E9" s="20"/>
    </row>
    <row r="10" spans="1:5" ht="15.75">
      <c r="A10" s="23" t="s">
        <v>54</v>
      </c>
      <c r="B10" s="23"/>
      <c r="C10" s="23"/>
      <c r="D10" s="23"/>
      <c r="E10" s="20"/>
    </row>
    <row r="11" spans="1:5" ht="15.75">
      <c r="A11" s="25" t="s">
        <v>55</v>
      </c>
      <c r="B11" s="25"/>
      <c r="C11" s="25"/>
      <c r="D11" s="25"/>
      <c r="E11" s="19"/>
    </row>
    <row r="12" spans="1:5" ht="15.75">
      <c r="A12" s="25" t="s">
        <v>56</v>
      </c>
      <c r="B12" s="25"/>
      <c r="C12" s="25"/>
      <c r="D12" s="25"/>
      <c r="E12" s="19"/>
    </row>
    <row r="13" spans="1:5" ht="20.25" customHeight="1">
      <c r="A13" s="25" t="s">
        <v>79</v>
      </c>
      <c r="B13" s="25"/>
      <c r="C13" s="25"/>
      <c r="D13" s="25"/>
      <c r="E13"/>
    </row>
    <row r="14" spans="1:5" ht="42" customHeight="1">
      <c r="A14" s="28" t="s">
        <v>80</v>
      </c>
      <c r="B14" s="29"/>
      <c r="C14" s="29"/>
      <c r="D14" s="29"/>
      <c r="E14"/>
    </row>
    <row r="15" spans="1:4" ht="47.25" customHeight="1">
      <c r="A15" s="24" t="s">
        <v>46</v>
      </c>
      <c r="B15" s="24"/>
      <c r="C15" s="24"/>
      <c r="D15" s="24"/>
    </row>
    <row r="16" spans="1:14" s="4" customFormat="1" ht="60" customHeight="1">
      <c r="A16" s="8"/>
      <c r="B16" s="15" t="s">
        <v>73</v>
      </c>
      <c r="C16" s="16" t="s">
        <v>31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28</v>
      </c>
      <c r="B17" s="17">
        <f>B18</f>
        <v>3744087.7000000007</v>
      </c>
      <c r="C17" s="17">
        <f aca="true" t="shared" si="0" ref="C17:C34">SUM(B17:B17)</f>
        <v>3744087.7000000007</v>
      </c>
      <c r="D17" s="1"/>
      <c r="E17" s="1" t="s">
        <v>45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29</v>
      </c>
      <c r="B18" s="18">
        <f>286+1909.67+193700+61857+257041.14+4013.89+1086+7266.12+191500+254422.29+1049+62063+7020.88+274+1834.13+3958.51+188700+3756.6+21429.66+2677+250214+60095+5967.16+892+4051.62+12620.84+1467+108+722.7+176300+1889+12639.98+239842.56+10158.42+56648+4138.29+1518+618+3758.86+191700+4500+5456.49+816+21259.2+3177+44089.92+4331.68+246488.29+6589+60698+164116.92+24523+5566+37243.32+5386.43+3651+805+166000+32216+27194.6+215599.12+57524.76+8140+42742+147029.91+8022.18+1770+11842.48+11409.08+1705+958+71100+143+800</f>
        <v>3744087.7000000007</v>
      </c>
      <c r="C18" s="17">
        <f t="shared" si="0"/>
        <v>3744087.7000000007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30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2950</v>
      </c>
      <c r="C20" s="17">
        <f t="shared" si="0"/>
        <v>2950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38</v>
      </c>
      <c r="B21" s="10">
        <f>50+50+50+50+50+50+50+50+50+50+50+50+50+50+50</f>
        <v>750</v>
      </c>
      <c r="C21" s="17">
        <f t="shared" si="0"/>
        <v>750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43</v>
      </c>
      <c r="B22" s="10"/>
      <c r="C22" s="17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>
        <f>500+500+600+600</f>
        <v>2200</v>
      </c>
      <c r="C23" s="17">
        <f t="shared" si="0"/>
        <v>2200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14981.72+1033.22+113654.43+26347.17+114226.19+15057.09+1038.42+26479.71+27544.06+118817.55+1080.16+15662.31+26080.03+1022.75+14829.82+112502.08+28241.57+1107.51+16058.93+121826.38+28726.9+217928.19+1981.17+50519.71</f>
        <v>1096747.07</v>
      </c>
      <c r="C24" s="17">
        <f t="shared" si="0"/>
        <v>1096747.07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986.16+1753.13+2990+2990+2470.09+2470.09+1802.69+2990+2470.09+1932.01+2470.09+2990+1720.79+1692.24+2470.09+2990+2470.09+2990+1793.48</f>
        <v>44441.04</v>
      </c>
      <c r="C25" s="17">
        <f t="shared" si="0"/>
        <v>44441.04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B34+B35+B36+B37+B38+B39+B40</f>
        <v>9900</v>
      </c>
      <c r="C33" s="17">
        <f t="shared" si="0"/>
        <v>9900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40</v>
      </c>
      <c r="B37" s="10">
        <v>9900</v>
      </c>
      <c r="C37" s="17">
        <f t="shared" si="1"/>
        <v>9900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63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4" customFormat="1" ht="18">
      <c r="A41" s="13" t="s">
        <v>1</v>
      </c>
      <c r="B41" s="12">
        <f>B42+B43+B44+B45+B46+B47+B48+B49+B50+B51</f>
        <v>97188</v>
      </c>
      <c r="C41" s="17">
        <f t="shared" si="1"/>
        <v>97188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41</v>
      </c>
      <c r="B42" s="10"/>
      <c r="C42" s="17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65</v>
      </c>
      <c r="B43" s="10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36">
      <c r="A44" s="9" t="s">
        <v>42</v>
      </c>
      <c r="B44" s="10">
        <v>25000</v>
      </c>
      <c r="C44" s="17">
        <f>SUM(B44:B44)</f>
        <v>25000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78</v>
      </c>
      <c r="B45" s="10">
        <f>1290+3010</f>
        <v>4300</v>
      </c>
      <c r="C45" s="1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44</v>
      </c>
      <c r="B46" s="10"/>
      <c r="C46" s="17">
        <f aca="true" t="shared" si="2" ref="C46:C71">SUM(B46:B46)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64</v>
      </c>
      <c r="B47" s="10">
        <f>1500+1500+1500+1500+1500+1500</f>
        <v>9000</v>
      </c>
      <c r="C47" s="17">
        <f t="shared" si="2"/>
        <v>9000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60</v>
      </c>
      <c r="B48" s="10">
        <v>6400</v>
      </c>
      <c r="C48" s="17">
        <f t="shared" si="2"/>
        <v>6400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77</v>
      </c>
      <c r="B49" s="10">
        <f>2000+2000+2000+2000+2000+2000+2000+2000+2000+2000+2000+2000+2000+2000+2000+2000+2000</f>
        <v>34000</v>
      </c>
      <c r="C49" s="17">
        <f t="shared" si="2"/>
        <v>34000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59</v>
      </c>
      <c r="B50" s="10">
        <v>9198</v>
      </c>
      <c r="C50" s="17">
        <f t="shared" si="2"/>
        <v>9198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58</v>
      </c>
      <c r="B51" s="10">
        <f>6290+3000</f>
        <v>9290</v>
      </c>
      <c r="C51" s="17">
        <f t="shared" si="2"/>
        <v>9290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4" customFormat="1" ht="18">
      <c r="A52" s="11">
        <v>262</v>
      </c>
      <c r="B52" s="12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3" t="s">
        <v>13</v>
      </c>
      <c r="B53" s="12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15</v>
      </c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14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16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19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17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39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">
      <c r="A60" s="9" t="s">
        <v>18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">
      <c r="A61" s="9" t="s">
        <v>27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14" customFormat="1" ht="18">
      <c r="A62" s="11" t="s">
        <v>4</v>
      </c>
      <c r="B62" s="12">
        <f>B63+B64+B65+B66+B67+B68+B69+B70+B71+B72+B73+B74+B75</f>
        <v>156744</v>
      </c>
      <c r="C62" s="17">
        <f t="shared" si="2"/>
        <v>156744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71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>
        <f>23794+132950</f>
        <v>156744</v>
      </c>
      <c r="C64" s="17">
        <f t="shared" si="2"/>
        <v>156744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21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22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24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25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32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33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34</v>
      </c>
      <c r="B72" s="10"/>
      <c r="C72" s="17">
        <f aca="true" t="shared" si="3" ref="C72:C85">SUM(B72:B72)</f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35</v>
      </c>
      <c r="B73" s="10"/>
      <c r="C73" s="17">
        <f t="shared" si="3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36</v>
      </c>
      <c r="B74" s="10"/>
      <c r="C74" s="17">
        <f t="shared" si="3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70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14" customFormat="1" ht="18">
      <c r="A76" s="13" t="s">
        <v>2</v>
      </c>
      <c r="B76" s="12">
        <f>B77+B78+B79+B80+B81+B82+B83+B84</f>
        <v>57172</v>
      </c>
      <c r="C76" s="17">
        <f t="shared" si="3"/>
        <v>57172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26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75</v>
      </c>
      <c r="B78" s="10">
        <f>2964.06+6916.14</f>
        <v>9880.2</v>
      </c>
      <c r="C78" s="17">
        <f>B78</f>
        <v>9880.2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66</v>
      </c>
      <c r="B79" s="10"/>
      <c r="C79" s="17">
        <f>B79</f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69</v>
      </c>
      <c r="B80" s="10">
        <v>8750</v>
      </c>
      <c r="C80" s="17">
        <f t="shared" si="3"/>
        <v>8750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36.75" customHeight="1">
      <c r="A81" s="9" t="s">
        <v>62</v>
      </c>
      <c r="B81" s="10">
        <v>3694</v>
      </c>
      <c r="C81" s="17">
        <f t="shared" si="3"/>
        <v>3694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21.75" customHeight="1">
      <c r="A82" s="9" t="s">
        <v>76</v>
      </c>
      <c r="B82" s="10">
        <v>3329</v>
      </c>
      <c r="C82" s="17">
        <f t="shared" si="3"/>
        <v>3329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customHeight="1">
      <c r="A83" s="9" t="s">
        <v>72</v>
      </c>
      <c r="B83" s="10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61</v>
      </c>
      <c r="B84" s="10">
        <v>31518.8</v>
      </c>
      <c r="C84" s="17">
        <f t="shared" si="3"/>
        <v>31518.8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14" customFormat="1" ht="34.5" customHeight="1">
      <c r="A85" s="13" t="s">
        <v>3</v>
      </c>
      <c r="B85" s="12">
        <f>B76+B62+B41+B33+B25+B24+B20+B17</f>
        <v>5209229.8100000005</v>
      </c>
      <c r="C85" s="17">
        <f t="shared" si="3"/>
        <v>5209229.8100000005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3:4" ht="18">
      <c r="C86" s="22"/>
      <c r="D86" s="21"/>
    </row>
    <row r="87" spans="1:3" ht="38.25" customHeight="1">
      <c r="A87" s="26" t="s">
        <v>81</v>
      </c>
      <c r="B87" s="26"/>
      <c r="C87" s="26"/>
    </row>
    <row r="88" ht="18">
      <c r="A88" s="7" t="s">
        <v>47</v>
      </c>
    </row>
    <row r="89" spans="1:3" ht="29.25" customHeight="1">
      <c r="A89" s="27" t="s">
        <v>67</v>
      </c>
      <c r="B89" s="27"/>
      <c r="C89" s="27"/>
    </row>
  </sheetData>
  <sheetProtection/>
  <mergeCells count="17">
    <mergeCell ref="A87:C87"/>
    <mergeCell ref="A89:C89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2017-06-30T09:08:30Z</cp:lastPrinted>
  <dcterms:created xsi:type="dcterms:W3CDTF">1996-10-08T23:32:33Z</dcterms:created>
  <dcterms:modified xsi:type="dcterms:W3CDTF">2018-09-11T06:46:14Z</dcterms:modified>
  <cp:category/>
  <cp:version/>
  <cp:contentType/>
  <cp:contentStatus/>
</cp:coreProperties>
</file>