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'!$A$1:$C$153</definedName>
  </definedNames>
  <calcPr fullCalcOnLoad="1"/>
</workbook>
</file>

<file path=xl/sharedStrings.xml><?xml version="1.0" encoding="utf-8"?>
<sst xmlns="http://schemas.openxmlformats.org/spreadsheetml/2006/main" count="145" uniqueCount="143">
  <si>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</si>
  <si>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</si>
  <si>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</si>
  <si>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</si>
  <si>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</si>
  <si>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</si>
  <si>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</si>
  <si>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</si>
  <si>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</si>
  <si>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</si>
  <si>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</si>
  <si>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</si>
  <si>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</si>
  <si>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</si>
  <si>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</si>
  <si>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</si>
  <si>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</si>
  <si>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</si>
  <si>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</si>
  <si>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</si>
  <si>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</si>
  <si>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</si>
  <si>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</si>
  <si>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</si>
  <si>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</si>
  <si>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</si>
  <si>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</si>
  <si>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</si>
  <si>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</si>
  <si>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</si>
  <si>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</si>
  <si>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</si>
  <si>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</si>
  <si>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</si>
  <si>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</si>
  <si>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</si>
  <si>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</si>
  <si>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</si>
  <si>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</si>
  <si>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</si>
  <si>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</si>
  <si>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</si>
  <si>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</si>
  <si>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</si>
  <si>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</si>
  <si>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</si>
  <si>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</si>
  <si>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</si>
  <si>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</si>
  <si>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</si>
  <si>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</si>
  <si>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</si>
  <si>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</si>
  <si>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</si>
  <si>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</si>
  <si>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</si>
  <si>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</si>
  <si>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</si>
  <si>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</si>
  <si>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</si>
  <si>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</si>
  <si>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</si>
  <si>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</si>
  <si>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</si>
  <si>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</si>
  <si>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</si>
  <si>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</si>
  <si>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</si>
  <si>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</si>
  <si>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</si>
  <si>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</si>
  <si>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</si>
  <si>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</si>
  <si>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</si>
  <si>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</si>
  <si>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</si>
  <si>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</si>
  <si>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</si>
  <si>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</si>
  <si>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</si>
  <si>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</si>
  <si>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</si>
  <si>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</si>
  <si>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</si>
  <si>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</si>
  <si>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</si>
  <si>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</si>
  <si>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</si>
  <si>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</si>
  <si>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</si>
  <si>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</si>
  <si>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</si>
  <si>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</si>
  <si>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</si>
  <si>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</si>
  <si>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</si>
  <si>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</si>
  <si>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</si>
  <si>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</si>
  <si>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</si>
  <si>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</si>
  <si>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</si>
  <si>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</si>
  <si>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</si>
  <si>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</si>
  <si>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</si>
  <si>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</si>
  <si>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</si>
  <si>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</si>
  <si>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</si>
  <si>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</si>
  <si>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</si>
  <si>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</si>
  <si>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</si>
  <si>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</si>
  <si>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</si>
  <si>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</si>
  <si>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</si>
  <si>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</si>
  <si>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</si>
  <si>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</si>
  <si>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</si>
  <si>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</si>
  <si>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</si>
  <si>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</si>
  <si>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</si>
  <si>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</si>
  <si>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</si>
  <si>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</si>
  <si>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</si>
  <si>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</si>
  <si>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</si>
  <si>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оплата труда школа</t>
  </si>
  <si>
    <t>оплата труда дош.группа</t>
  </si>
  <si>
    <t>2019 год</t>
  </si>
  <si>
    <t>школа</t>
  </si>
  <si>
    <t xml:space="preserve">  сметная документация</t>
  </si>
  <si>
    <t>установка счетчика дош.группа</t>
  </si>
  <si>
    <t>вывоз ТКО</t>
  </si>
  <si>
    <t>Директор МБОУ Русская СОШ                                                 Г.В. Колинько</t>
  </si>
  <si>
    <t>Информация о расходовании средств местного бюджета (школа)                                                                   за сентябрь 2019 года</t>
  </si>
  <si>
    <t>мнемосхеиа</t>
  </si>
  <si>
    <t xml:space="preserve">от "17" октября  2019 г. №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</si>
</sst>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1">
      <selection activeCell="A58" sqref="A58:IV5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93</v>
      </c>
      <c r="B1" s="23"/>
      <c r="C1" s="23"/>
      <c r="D1" s="23"/>
      <c r="E1" s="23"/>
    </row>
    <row r="2" spans="1:5" ht="15">
      <c r="A2" s="23" t="s">
        <v>114</v>
      </c>
      <c r="B2" s="23"/>
      <c r="C2" s="23"/>
      <c r="D2" s="23"/>
      <c r="E2" s="19"/>
    </row>
    <row r="3" spans="1:5" ht="15">
      <c r="A3" s="24" t="s">
        <v>112</v>
      </c>
      <c r="B3" s="24"/>
      <c r="C3" s="24"/>
      <c r="D3" s="24"/>
      <c r="E3" s="19"/>
    </row>
    <row r="4" spans="1:5" ht="15">
      <c r="A4" s="23" t="s">
        <v>113</v>
      </c>
      <c r="B4" s="23"/>
      <c r="C4" s="23"/>
      <c r="D4" s="23"/>
      <c r="E4" s="23"/>
    </row>
    <row r="5" spans="1:5" ht="15">
      <c r="A5" s="23" t="s">
        <v>94</v>
      </c>
      <c r="B5" s="23"/>
      <c r="C5" s="23"/>
      <c r="D5" s="23"/>
      <c r="E5" s="19"/>
    </row>
    <row r="6" spans="1:5" ht="15">
      <c r="A6" s="23" t="s">
        <v>95</v>
      </c>
      <c r="B6" s="23"/>
      <c r="C6" s="23"/>
      <c r="D6" s="23"/>
      <c r="E6" s="19"/>
    </row>
    <row r="7" spans="1:5" ht="15">
      <c r="A7" s="23" t="s">
        <v>96</v>
      </c>
      <c r="B7" s="23"/>
      <c r="C7" s="23"/>
      <c r="D7" s="23"/>
      <c r="E7" s="19"/>
    </row>
    <row r="8" spans="1:5" ht="15">
      <c r="A8" s="23" t="s">
        <v>97</v>
      </c>
      <c r="B8" s="23"/>
      <c r="C8" s="23"/>
      <c r="D8" s="23"/>
      <c r="E8" s="19"/>
    </row>
    <row r="9" spans="1:5" ht="15">
      <c r="A9" s="23" t="s">
        <v>98</v>
      </c>
      <c r="B9" s="23"/>
      <c r="C9" s="23"/>
      <c r="D9" s="23"/>
      <c r="E9" s="19"/>
    </row>
    <row r="10" spans="1:5" ht="15">
      <c r="A10" s="23" t="s">
        <v>99</v>
      </c>
      <c r="B10" s="23"/>
      <c r="C10" s="23"/>
      <c r="D10" s="23"/>
      <c r="E10" s="19"/>
    </row>
    <row r="11" spans="1:5" ht="15">
      <c r="A11" s="24" t="s">
        <v>100</v>
      </c>
      <c r="B11" s="24"/>
      <c r="C11" s="24"/>
      <c r="D11" s="24"/>
      <c r="E11" s="20"/>
    </row>
    <row r="12" spans="1:5" ht="20.25" customHeight="1">
      <c r="A12" s="24" t="s">
        <v>101</v>
      </c>
      <c r="B12" s="24"/>
      <c r="C12" s="24"/>
      <c r="D12" s="24"/>
      <c r="E12" s="20"/>
    </row>
    <row r="13" spans="1:5" ht="14.25" customHeight="1">
      <c r="A13" s="24" t="s">
        <v>142</v>
      </c>
      <c r="B13" s="24"/>
      <c r="C13" s="24"/>
      <c r="D13" s="24"/>
      <c r="E13" s="21"/>
    </row>
    <row r="14" spans="1:5" ht="48" customHeight="1">
      <c r="A14" s="26" t="s">
        <v>140</v>
      </c>
      <c r="B14" s="27"/>
      <c r="C14" s="27"/>
      <c r="D14" s="27"/>
      <c r="E14"/>
    </row>
    <row r="15" spans="1:5" ht="49.5" customHeight="1">
      <c r="A15" s="22" t="s">
        <v>92</v>
      </c>
      <c r="B15" s="22"/>
      <c r="C15" s="22"/>
      <c r="D15" s="22"/>
      <c r="E15"/>
    </row>
    <row r="16" spans="1:14" s="4" customFormat="1" ht="60" customHeight="1">
      <c r="A16" s="8"/>
      <c r="B16" s="15" t="s">
        <v>134</v>
      </c>
      <c r="C16" s="16" t="s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53</v>
      </c>
      <c r="B17" s="17">
        <f>B18+B19+B20</f>
        <v>750840.02</v>
      </c>
      <c r="C17" s="17">
        <f aca="true" t="shared" si="0" ref="C17:C53">SUM(B17:B17)</f>
        <v>750840.02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132</v>
      </c>
      <c r="B18" s="18">
        <f>35500+38041.88+10590+242.52+35500+676+4520.24+10590+38041.88+690.78+206+129.72+6822.8+1020+29800+31627.43+8948+2848.8+426+129.72+4500+29400+37565.89+10452+1529.1+129.72+35500+5361.94+801+10591+37979.25+191.35+31000+2196+14692.48+41540.26+10794+2041.72+60.54+1746+4937.25+6743.16+699+4674.76+24000+6993.94+1045+31+5+10753.88+1607+5643+25285.74+301.04+129.72+8006+738+4937.25+967.55+145+23300+85472.71</f>
        <v>750840.02</v>
      </c>
      <c r="C18" s="17">
        <f t="shared" si="0"/>
        <v>750840.02</v>
      </c>
    </row>
    <row r="19" spans="1:14" s="14" customFormat="1" ht="18">
      <c r="A19" s="9" t="s">
        <v>133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54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70</v>
      </c>
      <c r="B22" s="10"/>
      <c r="C22" s="17">
        <f t="shared" si="0"/>
        <v>0</v>
      </c>
      <c r="D22" s="1"/>
      <c r="E22" s="1"/>
      <c r="F22" s="1" t="s">
        <v>78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77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B26+B27</f>
        <v>215343.12</v>
      </c>
      <c r="C25" s="17">
        <f>B25</f>
        <v>215343.12</v>
      </c>
      <c r="D25" s="1" t="s">
        <v>75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9" t="s">
        <v>135</v>
      </c>
      <c r="B26" s="10">
        <f>3853.48+18537.55+4297.34+168.52+2443.59+4562.35+178.92+2594.28+19680.73+4134.25+162.13+17834.02+2350.84+18386.88+4262.41+2423.72+167.15-1543.12+180.85+19893.4+4611.65+2622.31+3715.47+861.31+489.77+33.78+2500.1+4396.73+172.42+18966.25+19778.78+1535.32+4585.08+179.81+2607.2+873.02+22844.83</f>
        <v>215343.12</v>
      </c>
      <c r="C26" s="17">
        <f>B26</f>
        <v>215343.12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v>20448</v>
      </c>
      <c r="C28" s="17">
        <f t="shared" si="0"/>
        <v>20448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763823.4400000001</v>
      </c>
      <c r="C30" s="17">
        <f t="shared" si="0"/>
        <v>763823.4400000001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8852.75+13200.38+5.32+9900.29+6211.47+4658.59+8547.03+6410.28+4278.92+8547.48+6410.61+4524.18+7792.77+5844.59+5710.71+4678.58+107.74+6636.88+4977.66+5617.01+6773+5079.74+1494.36+5970.14</f>
        <v>142230.48</v>
      </c>
      <c r="C31" s="17">
        <f t="shared" si="0"/>
        <v>142230.48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69</v>
      </c>
      <c r="B32" s="10">
        <f>138368.74+199858.21+140491.15+110026.48</f>
        <v>588744.58</v>
      </c>
      <c r="C32" s="17">
        <f>SUM(B32:B32)</f>
        <v>588744.58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736.02+817.8+940.47+1144.92+981.36+1880.94+1697.28+565.76</f>
        <v>8764.550000000001</v>
      </c>
      <c r="C33" s="17">
        <f>SUM(B33:B33)</f>
        <v>8764.550000000001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138</v>
      </c>
      <c r="B34" s="10">
        <f>2605.24+1302.62+1302.62+1302.62+1302.62+1302.62+1260.81</f>
        <v>10379.15</v>
      </c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f>3737.64+1245.88+1245.88+1245.88+6229.4</f>
        <v>13704.68</v>
      </c>
      <c r="C35" s="17">
        <f t="shared" si="0"/>
        <v>13704.68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140590.31999999998</v>
      </c>
      <c r="C37" s="17">
        <f t="shared" si="0"/>
        <v>140590.31999999998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v>25620</v>
      </c>
      <c r="C39" s="17">
        <f t="shared" si="0"/>
        <v>25620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f>2847+2847+2847+2847</f>
        <v>11388</v>
      </c>
      <c r="C40" s="17">
        <f t="shared" si="0"/>
        <v>11388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124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>
        <v>195.24</v>
      </c>
      <c r="C43" s="17">
        <f t="shared" si="0"/>
        <v>195.24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102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86</v>
      </c>
      <c r="B45" s="10">
        <v>7020</v>
      </c>
      <c r="C45" s="17">
        <f t="shared" si="0"/>
        <v>7020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123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71</v>
      </c>
      <c r="B47" s="10">
        <f>9325+9325+9325+9325+9325+9325+10257.5+10257.5</f>
        <v>76465</v>
      </c>
      <c r="C47" s="17">
        <f t="shared" si="0"/>
        <v>76465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120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110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104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>
        <v>9868</v>
      </c>
      <c r="C51" s="17">
        <f t="shared" si="0"/>
        <v>9868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>
        <v>3220</v>
      </c>
      <c r="C52" s="17">
        <f t="shared" si="0"/>
        <v>3220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76</v>
      </c>
      <c r="B53" s="10">
        <v>6814.08</v>
      </c>
      <c r="C53" s="17">
        <f t="shared" si="0"/>
        <v>6814.08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57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103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 hidden="1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48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146729</v>
      </c>
      <c r="C59" s="17">
        <f t="shared" si="1"/>
        <v>146729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>
        <f>4620+23441</f>
        <v>28061</v>
      </c>
      <c r="C60" s="17">
        <f t="shared" si="1"/>
        <v>28061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72</v>
      </c>
      <c r="B63" s="10">
        <f>4836+4368+4836+4680+4836+4680+4836+4836</f>
        <v>37908</v>
      </c>
      <c r="C63" s="17">
        <f t="shared" si="1"/>
        <v>37908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90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136</v>
      </c>
      <c r="B67" s="10">
        <v>40000</v>
      </c>
      <c r="C67" s="17">
        <f t="shared" si="1"/>
        <v>40000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105</v>
      </c>
      <c r="B69" s="10">
        <v>4400</v>
      </c>
      <c r="C69" s="17">
        <f t="shared" si="1"/>
        <v>4400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47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106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107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49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123</v>
      </c>
      <c r="B76" s="10">
        <v>4400</v>
      </c>
      <c r="C76" s="17">
        <f t="shared" si="2"/>
        <v>4400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85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118</v>
      </c>
      <c r="B78" s="10">
        <f>1968+4592</f>
        <v>6560</v>
      </c>
      <c r="C78" s="17">
        <f t="shared" si="2"/>
        <v>6560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6">
      <c r="A79" s="9" t="s">
        <v>102</v>
      </c>
      <c r="B79" s="10">
        <f>7950+7950+7000</f>
        <v>22900</v>
      </c>
      <c r="C79" s="17">
        <f t="shared" si="2"/>
        <v>22900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122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58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62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>
        <v>2500</v>
      </c>
      <c r="C87" s="17">
        <f t="shared" si="2"/>
        <v>2500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74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46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50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51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65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20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61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35164.66</v>
      </c>
      <c r="C101" s="17">
        <f t="shared" si="3"/>
        <v>35164.66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>
        <f>4351+4351</f>
        <v>8702</v>
      </c>
      <c r="C104" s="17">
        <f t="shared" si="3"/>
        <v>8702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>
        <f>442.16+414.5+414.5</f>
        <v>1271.16</v>
      </c>
      <c r="C105" s="17">
        <f t="shared" si="3"/>
        <v>1271.16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73</v>
      </c>
      <c r="B107" s="10">
        <f>7658.5+8897+8636</f>
        <v>25191.5</v>
      </c>
      <c r="C107" s="17">
        <f t="shared" si="3"/>
        <v>25191.5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45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>
        <f>B111+B112+B113+B114+B115+B116+B117+B118+B119+B121+B122+B123+B124+B120</f>
        <v>33465</v>
      </c>
      <c r="C110" s="17">
        <f t="shared" si="3"/>
        <v>33465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126</v>
      </c>
      <c r="B111" s="10">
        <f>7900+7900</f>
        <v>15800</v>
      </c>
      <c r="C111" s="17">
        <f t="shared" si="3"/>
        <v>15800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127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128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79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81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>
        <v>4165</v>
      </c>
      <c r="C117" s="17">
        <f t="shared" si="3"/>
        <v>4165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59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83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141</v>
      </c>
      <c r="B120" s="10">
        <v>13500</v>
      </c>
      <c r="C120" s="17">
        <f t="shared" si="3"/>
        <v>13500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66</v>
      </c>
      <c r="B121" s="10"/>
      <c r="C121" s="17">
        <f aca="true" t="shared" si="4" ref="C121:C146">SUM(B121:B121)</f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82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6">
      <c r="A123" s="9" t="s">
        <v>84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8">
      <c r="A124" s="9" t="s">
        <v>67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18">
      <c r="A125" s="13" t="s">
        <v>2</v>
      </c>
      <c r="B125" s="12">
        <f>B126+B127+B128+B129+B130+B131+B132+B133+B134+B135+B136+B137+B138+B139+B140+B141+B142+B143+B144+B145</f>
        <v>19570</v>
      </c>
      <c r="C125" s="17">
        <f t="shared" si="4"/>
        <v>19570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108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87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36">
      <c r="A130" s="9" t="s">
        <v>119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109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115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3.25" customHeight="1">
      <c r="A133" s="9" t="s">
        <v>41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116</v>
      </c>
      <c r="B134" s="10">
        <v>18870</v>
      </c>
      <c r="C134" s="17">
        <f t="shared" si="4"/>
        <v>18870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129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130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8">
      <c r="A137" s="9" t="s">
        <v>137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43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44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117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88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36.75" customHeight="1">
      <c r="A143" s="9" t="s">
        <v>68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131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80</v>
      </c>
      <c r="B145" s="10">
        <v>700</v>
      </c>
      <c r="C145" s="17">
        <f t="shared" si="4"/>
        <v>700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B125+B110+B101+B59+B37+B30+B28+B25+B17</f>
        <v>2125973.56</v>
      </c>
      <c r="C146" s="17">
        <f t="shared" si="4"/>
        <v>2125973.56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>
      <c r="A148" s="25" t="s">
        <v>139</v>
      </c>
      <c r="B148" s="25"/>
      <c r="C148" s="25"/>
    </row>
    <row r="149" ht="18">
      <c r="A149" s="7" t="s">
        <v>91</v>
      </c>
    </row>
    <row r="150" spans="1:3" ht="28.5" customHeight="1">
      <c r="A150" s="25" t="s">
        <v>111</v>
      </c>
      <c r="B150" s="25"/>
      <c r="C150" s="25"/>
    </row>
  </sheetData>
  <sheetProtection/>
  <mergeCells count="17"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2019-10-17T12:16:16Z</cp:lastPrinted>
  <dcterms:created xsi:type="dcterms:W3CDTF">1996-10-08T23:32:33Z</dcterms:created>
  <dcterms:modified xsi:type="dcterms:W3CDTF">2019-10-17T12:17:22Z</dcterms:modified>
  <cp:category/>
  <cp:version/>
  <cp:contentType/>
  <cp:contentStatus/>
</cp:coreProperties>
</file>