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<sst xmlns="http://schemas.openxmlformats.org/spreadsheetml/2006/main" count="140" uniqueCount="138">
  <si>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</si>
  <si>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</si>
  <si>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</si>
  <si>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</si>
  <si>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</si>
  <si>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</si>
  <si>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</si>
  <si>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</si>
  <si>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</si>
  <si>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</si>
  <si>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</si>
  <si>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</si>
  <si>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</si>
  <si>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</si>
  <si>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</si>
  <si>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</si>
  <si>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реж.налад.испытания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</si>
  <si>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</si>
  <si>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</si>
  <si>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</si>
  <si>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</si>
  <si>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</si>
  <si>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</si>
  <si>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</si>
  <si>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</si>
  <si>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</si>
  <si>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</si>
  <si>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</si>
  <si>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</si>
  <si>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</si>
  <si>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</si>
  <si>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</si>
  <si>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</si>
  <si>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</si>
  <si>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</si>
  <si>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</si>
  <si>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</si>
  <si>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</si>
  <si>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</si>
  <si>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</si>
  <si>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</si>
  <si>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</si>
  <si>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</si>
  <si>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</si>
  <si>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</si>
  <si>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</si>
  <si>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</si>
  <si>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</si>
  <si>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</si>
  <si>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</si>
  <si>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</si>
  <si>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</si>
  <si>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</si>
  <si>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</si>
  <si>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</si>
  <si>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</si>
  <si>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</si>
  <si>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</si>
  <si>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</si>
  <si>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</si>
  <si>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</si>
  <si>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</si>
  <si>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</si>
  <si>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</si>
  <si>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</si>
  <si>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</si>
  <si>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</si>
  <si>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</si>
  <si>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</si>
  <si>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</si>
  <si>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</si>
  <si>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</si>
  <si>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</si>
  <si>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</si>
  <si>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</si>
  <si>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</si>
  <si>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</si>
  <si>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</si>
  <si>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</si>
  <si>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</si>
  <si>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</si>
  <si>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</si>
  <si>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</si>
  <si>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</si>
  <si>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</si>
  <si>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</si>
  <si>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</si>
  <si>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</si>
  <si>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</si>
  <si>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</si>
  <si>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</si>
  <si>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</si>
  <si>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</si>
  <si>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</si>
  <si>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</si>
  <si>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</si>
  <si>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карта водителя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</si>
  <si>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</si>
  <si>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</si>
  <si>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</si>
  <si>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</si>
  <si>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</si>
  <si>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</si>
  <si>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</si>
  <si>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</si>
  <si>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</si>
  <si>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</si>
  <si>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</si>
  <si>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</si>
  <si>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</si>
  <si>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</si>
  <si>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</si>
  <si>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</si>
  <si>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</si>
  <si>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</si>
  <si>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</si>
  <si>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</si>
  <si>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</si>
  <si>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</si>
  <si>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</si>
  <si>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</si>
  <si>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2017 год</t>
  </si>
  <si>
    <t>молоко 1-4 класс</t>
  </si>
  <si>
    <t>Гл.бухгалтер                                                                                В.Н.Кучмиёва</t>
  </si>
  <si>
    <t>общеобразовательное учреждение                                                                                      И.А.Конаревой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</si>
  <si>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</si>
  <si>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</si>
  <si>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</si>
  <si>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</si>
  <si>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</si>
  <si>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</si>
  <si>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</si>
  <si>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</si>
  <si>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Информация о расходовании средств местного бюджета за июль 2017 года</t>
  </si>
  <si>
    <t xml:space="preserve">от "01" августа  2017 г. №    </t>
  </si>
  <si>
    <t>водонагреватель</t>
  </si>
  <si>
    <t>смесители</t>
  </si>
  <si>
    <t>Директор МБОУ Русская СОШ                                                 Г.В.Колинько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</si>
</sst>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B142" sqref="B142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3" t="s">
        <v>110</v>
      </c>
      <c r="B1" s="23"/>
      <c r="C1" s="23"/>
      <c r="D1" s="23"/>
      <c r="E1" s="23"/>
    </row>
    <row r="2" spans="1:5" ht="15">
      <c r="A2" s="23" t="s">
        <v>111</v>
      </c>
      <c r="B2" s="23"/>
      <c r="C2" s="23"/>
      <c r="D2" s="23"/>
      <c r="E2" s="19"/>
    </row>
    <row r="3" spans="1:5" ht="15">
      <c r="A3" s="24" t="s">
        <v>112</v>
      </c>
      <c r="B3" s="24"/>
      <c r="C3" s="24"/>
      <c r="D3" s="24"/>
      <c r="E3" s="19"/>
    </row>
    <row r="4" spans="1:5" ht="15">
      <c r="A4" s="23" t="s">
        <v>124</v>
      </c>
      <c r="B4" s="23"/>
      <c r="C4" s="23"/>
      <c r="D4" s="23"/>
      <c r="E4" s="23"/>
    </row>
    <row r="5" spans="1:5" ht="15">
      <c r="A5" s="23" t="s">
        <v>113</v>
      </c>
      <c r="B5" s="23"/>
      <c r="C5" s="23"/>
      <c r="D5" s="23"/>
      <c r="E5" s="19"/>
    </row>
    <row r="6" spans="1:5" ht="15">
      <c r="A6" s="23" t="s">
        <v>114</v>
      </c>
      <c r="B6" s="23"/>
      <c r="C6" s="23"/>
      <c r="D6" s="23"/>
      <c r="E6" s="19"/>
    </row>
    <row r="7" spans="1:5" ht="15">
      <c r="A7" s="23" t="s">
        <v>115</v>
      </c>
      <c r="B7" s="23"/>
      <c r="C7" s="23"/>
      <c r="D7" s="23"/>
      <c r="E7" s="19"/>
    </row>
    <row r="8" spans="1:5" ht="15">
      <c r="A8" s="23" t="s">
        <v>116</v>
      </c>
      <c r="B8" s="23"/>
      <c r="C8" s="23"/>
      <c r="D8" s="23"/>
      <c r="E8" s="19"/>
    </row>
    <row r="9" spans="1:5" ht="15">
      <c r="A9" s="23" t="s">
        <v>117</v>
      </c>
      <c r="B9" s="23"/>
      <c r="C9" s="23"/>
      <c r="D9" s="23"/>
      <c r="E9" s="19"/>
    </row>
    <row r="10" spans="1:5" ht="15">
      <c r="A10" s="23" t="s">
        <v>118</v>
      </c>
      <c r="B10" s="23"/>
      <c r="C10" s="23"/>
      <c r="D10" s="23"/>
      <c r="E10" s="19"/>
    </row>
    <row r="11" spans="1:5" ht="15">
      <c r="A11" s="24" t="s">
        <v>119</v>
      </c>
      <c r="B11" s="24"/>
      <c r="C11" s="24"/>
      <c r="D11" s="24"/>
      <c r="E11" s="20"/>
    </row>
    <row r="12" spans="1:5" ht="20.25" customHeight="1">
      <c r="A12" s="24" t="s">
        <v>120</v>
      </c>
      <c r="B12" s="24"/>
      <c r="C12" s="24"/>
      <c r="D12" s="24"/>
      <c r="E12" s="20"/>
    </row>
    <row r="13" spans="1:5" ht="14.25" customHeight="1">
      <c r="A13" s="24" t="s">
        <v>134</v>
      </c>
      <c r="B13" s="24"/>
      <c r="C13" s="24"/>
      <c r="D13" s="24"/>
      <c r="E13" s="21"/>
    </row>
    <row r="14" spans="1:5" ht="28.5" customHeight="1">
      <c r="A14" s="26" t="s">
        <v>133</v>
      </c>
      <c r="B14" s="27"/>
      <c r="C14" s="27"/>
      <c r="D14" s="27"/>
      <c r="E14"/>
    </row>
    <row r="15" spans="1:5" ht="49.5" customHeight="1">
      <c r="A15" s="22" t="s">
        <v>109</v>
      </c>
      <c r="B15" s="22"/>
      <c r="C15" s="22"/>
      <c r="D15" s="22"/>
      <c r="E15"/>
    </row>
    <row r="16" spans="1:14" s="4" customFormat="1" ht="60" customHeight="1">
      <c r="A16" s="8"/>
      <c r="B16" s="15" t="s">
        <v>121</v>
      </c>
      <c r="C16" s="16" t="s">
        <v>62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59</v>
      </c>
      <c r="B17" s="17">
        <f>B18</f>
        <v>773473.56</v>
      </c>
      <c r="C17" s="17">
        <f aca="true" t="shared" si="0" ref="C17:C48">SUM(B17:B17)</f>
        <v>773473.56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60</v>
      </c>
      <c r="B18" s="18">
        <f>39900+13709+60347.61+486.4+4047.41+638+37900+477+77753.18+13709+3189.66+493.83+25312.75+3400.9+318+7237.29+1102+435.95+14977+70449.99+29900+10812.62+1406+3214.84+46159.05+9627+488.74+6691.04+1000+36600+264.86+40+4700.74+55534.53+702+12388+430.74+3853.04+576+39700+4473.62+669+9703.48+1032+6978.04+1042+41113.16+12000+3925+2255+5957.5+1280+207.21+1269+9894.38+31700</f>
        <v>773473.56</v>
      </c>
      <c r="C18" s="17">
        <f t="shared" si="0"/>
        <v>773473.56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61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78</v>
      </c>
      <c r="B21" s="10"/>
      <c r="C21" s="17">
        <f t="shared" si="0"/>
        <v>0</v>
      </c>
      <c r="D21" s="1"/>
      <c r="E21" s="1"/>
      <c r="F21" s="1" t="s">
        <v>90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89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25117.46+228.89+3318.85+5836.59+228.47+3312.7+5825.81+25131.06+3590.17+27235.55+6313.72+246.6+1+203.52+5189.69+2950.99+22386.94+396.28+3621.58+6368.96+27473.98+249.76+25750+3130.68+215.89+5505.66</f>
        <v>209830.80000000002</v>
      </c>
      <c r="C24" s="17">
        <f>B24</f>
        <v>209830.80000000002</v>
      </c>
      <c r="D24" s="1" t="s">
        <v>86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1593+2513.4+239.21+2513.4+2513.4+2513.4+1500+2513.4</f>
        <v>15899.21</v>
      </c>
      <c r="C25" s="17">
        <f t="shared" si="0"/>
        <v>15899.21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824023.83</v>
      </c>
      <c r="C27" s="17">
        <f t="shared" si="0"/>
        <v>824023.83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5.43+8911.36+6683.52+6165.49+8218.33+3694.14+7665.15+863.2+7656.38+5748.86+1150.93+7431.84+5573.88+1465.33+526.41+394.81+4763.58+6351.43+4231.54+4010.14+5346.87+582.55+4166.83+5550.93+3616.21</f>
        <v>110775.14</v>
      </c>
      <c r="C28" s="17">
        <f t="shared" si="0"/>
        <v>110775.14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77</v>
      </c>
      <c r="B29" s="10">
        <f>246766.23+206221.82+140847.23+98435.37</f>
        <v>692270.65</v>
      </c>
      <c r="C29" s="17">
        <f>SUM(B29:B29)</f>
        <v>692270.65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997.92+962.28+891+855.36+1069.2+1318.68</f>
        <v>6094.4400000000005</v>
      </c>
      <c r="C30" s="17">
        <f>SUM(B30:B30)</f>
        <v>6094.4400000000005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5727+3737.64+3737.64+1681.32</f>
        <v>14883.599999999999</v>
      </c>
      <c r="C31" s="17">
        <f t="shared" si="0"/>
        <v>14883.599999999999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226976.69</v>
      </c>
      <c r="C33" s="17">
        <f t="shared" si="0"/>
        <v>226976.69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2301+2301+2301+2301+2867.4+2867.4</f>
        <v>14938.8</v>
      </c>
      <c r="C35" s="17">
        <f t="shared" si="0"/>
        <v>14938.8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2301+2301</f>
        <v>4602</v>
      </c>
      <c r="C36" s="17">
        <f t="shared" si="0"/>
        <v>4602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>
        <v>723</v>
      </c>
      <c r="C38" s="17">
        <f t="shared" si="0"/>
        <v>723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125</v>
      </c>
      <c r="B40" s="10">
        <f>12000+12000</f>
        <v>24000</v>
      </c>
      <c r="C40" s="17">
        <f t="shared" si="0"/>
        <v>24000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100</v>
      </c>
      <c r="B41" s="10">
        <v>70200</v>
      </c>
      <c r="C41" s="17">
        <f t="shared" si="0"/>
        <v>70200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99</v>
      </c>
      <c r="B42" s="10">
        <v>16000</v>
      </c>
      <c r="C42" s="17">
        <f t="shared" si="0"/>
        <v>16000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80</v>
      </c>
      <c r="B43" s="10">
        <f>9325+9325+9325+9325+9325+9325</f>
        <v>55950</v>
      </c>
      <c r="C43" s="17">
        <f t="shared" si="0"/>
        <v>55950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105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127</v>
      </c>
      <c r="B46" s="10">
        <v>17443.9</v>
      </c>
      <c r="C46" s="17">
        <f t="shared" si="0"/>
        <v>17443.9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17</v>
      </c>
      <c r="B47" s="10">
        <v>9862</v>
      </c>
      <c r="C47" s="17">
        <f t="shared" si="0"/>
        <v>9862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18</v>
      </c>
      <c r="B48" s="10">
        <v>1225</v>
      </c>
      <c r="C48" s="17">
        <f t="shared" si="0"/>
        <v>1225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87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64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126</v>
      </c>
      <c r="B51" s="10">
        <v>11840</v>
      </c>
      <c r="C51" s="17">
        <f t="shared" si="1"/>
        <v>11840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35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53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54340</v>
      </c>
      <c r="C55" s="17">
        <f t="shared" si="1"/>
        <v>54340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20</v>
      </c>
      <c r="B57" s="10">
        <f>2560+2880+2880+3200+3040</f>
        <v>14560</v>
      </c>
      <c r="C57" s="17">
        <f t="shared" si="1"/>
        <v>14560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105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81</v>
      </c>
      <c r="B59" s="10">
        <f>4030+3640+4030+3900+4030+3900</f>
        <v>23530</v>
      </c>
      <c r="C59" s="17">
        <f t="shared" si="1"/>
        <v>23530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106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107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128</v>
      </c>
      <c r="B64" s="10">
        <v>4000</v>
      </c>
      <c r="C64" s="17">
        <f t="shared" si="1"/>
        <v>4000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129</v>
      </c>
      <c r="B65" s="10">
        <v>2400</v>
      </c>
      <c r="C65" s="17">
        <f t="shared" si="1"/>
        <v>2400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33</v>
      </c>
      <c r="B66" s="10">
        <v>1300</v>
      </c>
      <c r="C66" s="17">
        <f t="shared" si="1"/>
        <v>1300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34</v>
      </c>
      <c r="B67" s="10">
        <v>750</v>
      </c>
      <c r="C67" s="17">
        <f t="shared" si="1"/>
        <v>750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52</v>
      </c>
      <c r="B68" s="10">
        <v>1200</v>
      </c>
      <c r="C68" s="17">
        <f t="shared" si="1"/>
        <v>1200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130</v>
      </c>
      <c r="B69" s="10">
        <v>2600</v>
      </c>
      <c r="C69" s="17">
        <f aca="true" t="shared" si="2" ref="C69:C93">SUM(B69:B69)</f>
        <v>2600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131</v>
      </c>
      <c r="B70" s="10">
        <v>4000</v>
      </c>
      <c r="C70" s="17">
        <f t="shared" si="2"/>
        <v>4000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54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55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98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65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35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66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68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58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70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71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72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85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36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51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56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57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26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73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21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69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27</v>
      </c>
      <c r="B97" s="12">
        <f>B98+B99+B100+B101+B102+B103+B104+B105</f>
        <v>62391.27</v>
      </c>
      <c r="C97" s="17">
        <f t="shared" si="3"/>
        <v>62391.27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29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28</v>
      </c>
      <c r="B99" s="10">
        <f>650+650</f>
        <v>1300</v>
      </c>
      <c r="C99" s="17">
        <f t="shared" si="3"/>
        <v>1300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30</v>
      </c>
      <c r="B100" s="10">
        <f>4644+4644</f>
        <v>9288</v>
      </c>
      <c r="C100" s="17">
        <f t="shared" si="3"/>
        <v>9288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37</v>
      </c>
      <c r="B101" s="10">
        <f>265.28+15.14+250.14</f>
        <v>530.56</v>
      </c>
      <c r="C101" s="17">
        <f t="shared" si="3"/>
        <v>530.56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31</v>
      </c>
      <c r="B102" s="10">
        <f>14.21+359.76+662.97+2.81+754.62+0.49+0.49+14+3.3</f>
        <v>1812.6499999999999</v>
      </c>
      <c r="C102" s="17">
        <f t="shared" si="3"/>
        <v>1812.6499999999999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83</v>
      </c>
      <c r="B103" s="10">
        <f>935.06+24416+24109</f>
        <v>49460.06</v>
      </c>
      <c r="C103" s="17">
        <f t="shared" si="3"/>
        <v>49460.06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32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50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14449</v>
      </c>
      <c r="C106" s="17">
        <f t="shared" si="3"/>
        <v>14449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135</v>
      </c>
      <c r="B107" s="10">
        <v>8599</v>
      </c>
      <c r="C107" s="17">
        <f t="shared" si="3"/>
        <v>8599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38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103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91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93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41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40</v>
      </c>
      <c r="B113" s="10">
        <v>5850</v>
      </c>
      <c r="C113" s="17">
        <f t="shared" si="3"/>
        <v>5850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95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74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94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97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271627.68000000005</v>
      </c>
      <c r="C120" s="17">
        <f t="shared" si="4"/>
        <v>271627.68000000005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42</v>
      </c>
      <c r="B121" s="10">
        <f>17850+17643.5+23714+21780+23714</f>
        <v>104701.5</v>
      </c>
      <c r="C121" s="17">
        <f t="shared" si="4"/>
        <v>104701.5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132</v>
      </c>
      <c r="B122" s="10">
        <v>2300</v>
      </c>
      <c r="C122" s="17">
        <f t="shared" si="4"/>
        <v>2300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101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43</v>
      </c>
      <c r="B124" s="10">
        <f>2131.8+2687.9+120+630+480+522+107.2+192+350.08+572+288+630+1951.05+2000+2022.5+147.08+2989.75+434.6+494+3156+228+289+1230+832+595.2+844+5956.4+350+4955.5+80+290+228.8+3836.3+2259.3+540+192+240+131.1+800+4058.3+377.08+360+2652.1+24+288+750+682.08+200+48+298.5+1218+492+2834.05+360+2300+248.9+120+358.4+2969+1709.4+549.8+102.8</f>
        <v>68783.97000000002</v>
      </c>
      <c r="C124" s="17">
        <f t="shared" si="4"/>
        <v>68783.97000000002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88</v>
      </c>
      <c r="B125" s="10">
        <f>1386.4+576+250+1800+2246+5450+1400+2160+200+1532+1968.2+28.75+5600+675+2656.3+510+1000+325+700+120+320+5038.75+950+1435.5+700+848+560+1260+685+384+1557.5+700+1125.5+381.5+480+480+642+192+1210+1200+2907+192+338+192+2585+185+320+120+2995.5+916+883.3+600+4576</f>
        <v>67543.20000000001</v>
      </c>
      <c r="C125" s="17">
        <f t="shared" si="4"/>
        <v>67543.20000000001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136</v>
      </c>
      <c r="B126" s="10">
        <v>8140.8</v>
      </c>
      <c r="C126" s="17">
        <f t="shared" si="4"/>
        <v>8140.8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122</v>
      </c>
      <c r="B127" s="10">
        <f>5305.5+2633.1+589.5</f>
        <v>8528.1</v>
      </c>
      <c r="C127" s="17">
        <f t="shared" si="4"/>
        <v>8528.1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44</v>
      </c>
      <c r="B128" s="10">
        <f>1480+1850+1850+1850+1850+740</f>
        <v>9620</v>
      </c>
      <c r="C128" s="17">
        <f t="shared" si="4"/>
        <v>9620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45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46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39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104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47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48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49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96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102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76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84</v>
      </c>
      <c r="B139" s="10">
        <v>2010.11</v>
      </c>
      <c r="C139" s="17">
        <f t="shared" si="4"/>
        <v>2010.11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92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2453012.04</v>
      </c>
      <c r="C141" s="17">
        <f t="shared" si="4"/>
        <v>2453012.04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5" t="s">
        <v>137</v>
      </c>
      <c r="B143" s="25"/>
      <c r="C143" s="25"/>
    </row>
    <row r="144" ht="18">
      <c r="A144" s="7" t="s">
        <v>108</v>
      </c>
    </row>
    <row r="145" spans="1:3" ht="28.5" customHeight="1">
      <c r="A145" s="25" t="s">
        <v>123</v>
      </c>
      <c r="B145" s="25"/>
      <c r="C145" s="25"/>
    </row>
  </sheetData>
  <sheetProtection/>
  <mergeCells count="17"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2017-05-03T12:52:33Z</cp:lastPrinted>
  <dcterms:created xsi:type="dcterms:W3CDTF">1996-10-08T23:32:33Z</dcterms:created>
  <dcterms:modified xsi:type="dcterms:W3CDTF">2017-07-31T09:26:05Z</dcterms:modified>
  <cp:category/>
  <cp:version/>
  <cp:contentType/>
  <cp:contentStatus/>
</cp:coreProperties>
</file>