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'!$A$1:$C$148</definedName>
  </definedNames>
  <calcPr fullCalcOnLoad="1"/>
</workbook>
</file>

<file path=xl/sharedStrings.xml><?xml version="1.0" encoding="utf-8"?>
<sst xmlns="http://schemas.openxmlformats.org/spreadsheetml/2006/main" count="139" uniqueCount="137">
  <si>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</si>
  <si>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</si>
  <si>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</si>
  <si>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</si>
  <si>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</si>
  <si>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</si>
  <si>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</si>
  <si>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</si>
  <si>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</si>
  <si>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</si>
  <si>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</si>
  <si>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</si>
  <si>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</si>
  <si>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</si>
  <si>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</si>
  <si>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</si>
  <si>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</si>
  <si>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</si>
  <si>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</si>
  <si>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</si>
  <si>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</si>
  <si>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</si>
  <si>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</si>
  <si>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</si>
  <si>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</si>
  <si>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</si>
  <si>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</si>
  <si>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</si>
  <si>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</si>
  <si>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</si>
  <si>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</si>
  <si>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</si>
  <si>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</si>
  <si>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</si>
  <si>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</si>
  <si>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</si>
  <si>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</si>
  <si>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</si>
  <si>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посуда</t>
  </si>
  <si>
    <t>огнетушители</t>
  </si>
  <si>
    <t>орг.техника</t>
  </si>
  <si>
    <t>ГСМ</t>
  </si>
  <si>
    <t>питание ДОУ</t>
  </si>
  <si>
    <t>бутылированная вода</t>
  </si>
  <si>
    <t>электротовары</t>
  </si>
  <si>
    <t>моющие средства</t>
  </si>
  <si>
    <t>дезсередства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</si>
  <si>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</si>
  <si>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</si>
  <si>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</si>
  <si>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</si>
  <si>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</si>
  <si>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</si>
  <si>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установка элсчетчика</t>
  </si>
  <si>
    <t>тех.инвентаризация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</si>
  <si>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</si>
  <si>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</si>
  <si>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</si>
  <si>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</si>
  <si>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</si>
  <si>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</si>
  <si>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</si>
  <si>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</si>
  <si>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</si>
  <si>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</si>
  <si>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</si>
  <si>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</si>
  <si>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</si>
  <si>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</si>
  <si>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</si>
  <si>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</si>
  <si>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</si>
  <si>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</si>
  <si>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</si>
  <si>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</si>
  <si>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ремонт системы отопления в здании школы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</si>
  <si>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</si>
  <si>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</si>
  <si>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</si>
  <si>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</si>
  <si>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>з/части на автобус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</si>
  <si>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</si>
  <si>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</si>
  <si>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</si>
  <si>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</si>
  <si>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</si>
  <si>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</si>
  <si>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</si>
  <si>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</si>
  <si>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</si>
  <si>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</si>
  <si>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</si>
  <si>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</si>
  <si>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тех.обслуживание автобуса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</si>
  <si>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</si>
  <si>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</si>
  <si>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</si>
  <si>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металлодетектор</t>
  </si>
  <si>
    <t>ГСМ-масло моторное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</si>
  <si>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</si>
  <si>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</si>
  <si>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</si>
  <si>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</si>
  <si>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</si>
  <si>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</si>
  <si>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</si>
  <si>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</si>
  <si>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</si>
  <si>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</si>
  <si>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</si>
  <si>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</si>
  <si>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</si>
  <si>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</si>
  <si>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</si>
  <si>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</si>
  <si>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</si>
  <si>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БДД</t>
  </si>
  <si>
    <t>тестирование учащихся</t>
  </si>
  <si>
    <t>обучение по атобусу</t>
  </si>
  <si>
    <t>обучение по оказанию 1 помощи пострадавшим</t>
  </si>
  <si>
    <t>флаги РО и РФ</t>
  </si>
  <si>
    <t>смесители</t>
  </si>
  <si>
    <t>водонагреватель дош.группа</t>
  </si>
  <si>
    <t>замена приборов учета воды</t>
  </si>
  <si>
    <t>Гл.бухгалтер                                                                                Е.Н. Чуприна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</si>
  <si>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</si>
  <si>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</si>
  <si>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>2018 год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</si>
  <si>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</si>
  <si>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</si>
  <si>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лакаксрасочный материал</t>
  </si>
  <si>
    <t>извещатель пожарный</t>
  </si>
  <si>
    <t>гигиеническое обучение</t>
  </si>
  <si>
    <t xml:space="preserve">от "06" августа  2018 г. №    </t>
  </si>
  <si>
    <t>Информация о расходовании средств местного бюджета за июль 2018 года</t>
  </si>
  <si>
    <t>покупка товара для ремонта системы отопления</t>
  </si>
  <si>
    <t>Директор МБОУ Русская СОШ                                                 Г.В. Колинько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</si>
</sst>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view="pageBreakPreview" zoomScaleSheetLayoutView="100" zoomScalePageLayoutView="0" workbookViewId="0" topLeftCell="A24">
      <selection activeCell="B32" sqref="B32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3" t="s">
        <v>104</v>
      </c>
      <c r="B1" s="23"/>
      <c r="C1" s="23"/>
      <c r="D1" s="23"/>
      <c r="E1" s="23"/>
    </row>
    <row r="2" spans="1:5" ht="15">
      <c r="A2" s="23" t="s">
        <v>128</v>
      </c>
      <c r="B2" s="23"/>
      <c r="C2" s="23"/>
      <c r="D2" s="23"/>
      <c r="E2" s="19"/>
    </row>
    <row r="3" spans="1:5" ht="15">
      <c r="A3" s="24" t="s">
        <v>125</v>
      </c>
      <c r="B3" s="24"/>
      <c r="C3" s="24"/>
      <c r="D3" s="24"/>
      <c r="E3" s="19"/>
    </row>
    <row r="4" spans="1:5" ht="15">
      <c r="A4" s="23" t="s">
        <v>126</v>
      </c>
      <c r="B4" s="23"/>
      <c r="C4" s="23"/>
      <c r="D4" s="23"/>
      <c r="E4" s="23"/>
    </row>
    <row r="5" spans="1:5" ht="15">
      <c r="A5" s="23" t="s">
        <v>105</v>
      </c>
      <c r="B5" s="23"/>
      <c r="C5" s="23"/>
      <c r="D5" s="23"/>
      <c r="E5" s="19"/>
    </row>
    <row r="6" spans="1:5" ht="15">
      <c r="A6" s="23" t="s">
        <v>106</v>
      </c>
      <c r="B6" s="23"/>
      <c r="C6" s="23"/>
      <c r="D6" s="23"/>
      <c r="E6" s="19"/>
    </row>
    <row r="7" spans="1:5" ht="15">
      <c r="A7" s="23" t="s">
        <v>107</v>
      </c>
      <c r="B7" s="23"/>
      <c r="C7" s="23"/>
      <c r="D7" s="23"/>
      <c r="E7" s="19"/>
    </row>
    <row r="8" spans="1:5" ht="15">
      <c r="A8" s="23" t="s">
        <v>108</v>
      </c>
      <c r="B8" s="23"/>
      <c r="C8" s="23"/>
      <c r="D8" s="23"/>
      <c r="E8" s="19"/>
    </row>
    <row r="9" spans="1:5" ht="15">
      <c r="A9" s="23" t="s">
        <v>109</v>
      </c>
      <c r="B9" s="23"/>
      <c r="C9" s="23"/>
      <c r="D9" s="23"/>
      <c r="E9" s="19"/>
    </row>
    <row r="10" spans="1:5" ht="15">
      <c r="A10" s="23" t="s">
        <v>110</v>
      </c>
      <c r="B10" s="23"/>
      <c r="C10" s="23"/>
      <c r="D10" s="23"/>
      <c r="E10" s="19"/>
    </row>
    <row r="11" spans="1:5" ht="15">
      <c r="A11" s="24" t="s">
        <v>111</v>
      </c>
      <c r="B11" s="24"/>
      <c r="C11" s="24"/>
      <c r="D11" s="24"/>
      <c r="E11" s="20"/>
    </row>
    <row r="12" spans="1:5" ht="20.25" customHeight="1">
      <c r="A12" s="24" t="s">
        <v>112</v>
      </c>
      <c r="B12" s="24"/>
      <c r="C12" s="24"/>
      <c r="D12" s="24"/>
      <c r="E12" s="20"/>
    </row>
    <row r="13" spans="1:5" ht="14.25" customHeight="1">
      <c r="A13" s="24" t="s">
        <v>133</v>
      </c>
      <c r="B13" s="24"/>
      <c r="C13" s="24"/>
      <c r="D13" s="24"/>
      <c r="E13" s="21"/>
    </row>
    <row r="14" spans="1:5" ht="28.5" customHeight="1">
      <c r="A14" s="25" t="s">
        <v>134</v>
      </c>
      <c r="B14" s="26"/>
      <c r="C14" s="26"/>
      <c r="D14" s="26"/>
      <c r="E14"/>
    </row>
    <row r="15" spans="1:5" ht="49.5" customHeight="1">
      <c r="A15" s="27" t="s">
        <v>103</v>
      </c>
      <c r="B15" s="27"/>
      <c r="C15" s="27"/>
      <c r="D15" s="27"/>
      <c r="E15"/>
    </row>
    <row r="16" spans="1:14" s="4" customFormat="1" ht="60" customHeight="1">
      <c r="A16" s="8"/>
      <c r="B16" s="15" t="s">
        <v>127</v>
      </c>
      <c r="C16" s="16" t="s">
        <v>59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56</v>
      </c>
      <c r="B17" s="17">
        <f>B18</f>
        <v>856107.1900000003</v>
      </c>
      <c r="C17" s="17">
        <f aca="true" t="shared" si="0" ref="C17:C49">SUM(B17:B17)</f>
        <v>856107.1900000003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57</v>
      </c>
      <c r="B18" s="18">
        <f>50000+3932.46+588+15557+58817.57+405.78+46400+1737.94+260+3325.56+56392.31+14557+497+298.14+46100+883.83+2270.48+675+339+4517.46+132+51489.92+13598+360.57+45200+8040.8+1202+13582+52334.73+360.57+54600+600+208+1395.14+4126.06+617+4069.51+399+7027.3+931+15340+447.07+57274.55+2943.34+439+779+48700+5211.81+7465.72+1116+44+290.9+4620.06+690+1653.36+2445.27+38+365+52326.06+14527+356.56+2039+13647.16+48600+6020.2+900</f>
        <v>856107.1900000003</v>
      </c>
      <c r="C18" s="17">
        <f t="shared" si="0"/>
        <v>856107.1900000003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58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74</v>
      </c>
      <c r="B21" s="10"/>
      <c r="C21" s="17">
        <f t="shared" si="0"/>
        <v>0</v>
      </c>
      <c r="D21" s="1"/>
      <c r="E21" s="1"/>
      <c r="F21" s="1" t="s">
        <v>85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84</v>
      </c>
      <c r="B22" s="10"/>
      <c r="C22" s="1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60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28446.18+3749.73+6594.34+258.6+3642.18+6088.65+26264.79+238.77+235.81+6012.98+25938.34+3419.14+235.37+25890.83+6001.97+3412.88+7364.8+288.82+31769.7+4187.82+4307.04+297.03+7574.44+32674.06</f>
        <v>234894.27000000002</v>
      </c>
      <c r="C24" s="17">
        <f>B24</f>
        <v>234894.27000000002</v>
      </c>
      <c r="D24" s="1" t="s">
        <v>82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920.4+1593+920.4+1593+920.4+1593+920.4+1593+920.4+1593+920.4+1593</f>
        <v>15080.4</v>
      </c>
      <c r="C25" s="17">
        <f t="shared" si="0"/>
        <v>15080.4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812567.74</v>
      </c>
      <c r="C27" s="17">
        <f t="shared" si="0"/>
        <v>812567.74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>
        <f>4333.42+5772.72+93.53+12234.46+2.94+24816.95+2.21+9173.93+9502.49+10430.91+7825.16+2361.87+8787.56+6590.67+2639.07+4258.36+8348.43+6261.33+1551.29+6596.17+4947.12+2093.87+3055.03</f>
        <v>141679.49</v>
      </c>
      <c r="C28" s="17">
        <f t="shared" si="0"/>
        <v>141679.49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73</v>
      </c>
      <c r="B29" s="10">
        <f>179310.49+206035.9+203302.94+71718.44</f>
        <v>660367.77</v>
      </c>
      <c r="C29" s="17">
        <f>SUM(B29:B29)</f>
        <v>660367.77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>
        <f>929.25+1561.14+2193.03+2118.69+1226.61</f>
        <v>8028.72</v>
      </c>
      <c r="C30" s="17">
        <f>SUM(B30:B30)</f>
        <v>8028.72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>
        <v>2491.76</v>
      </c>
      <c r="C31" s="17">
        <f t="shared" si="0"/>
        <v>2491.76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>SUM(B32:B32)</f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B34+B35+B36+B37+B38+B39+B40+B41+B42+B43+B44+B45+B46+B47+B48+B49+B50+B51+B52+B53+B54</f>
        <v>116697.01000000001</v>
      </c>
      <c r="C33" s="17">
        <f t="shared" si="0"/>
        <v>116697.01000000001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>
        <f>2478+2478+2478+2478+3044.4+3044.4+3044.4</f>
        <v>19045.2</v>
      </c>
      <c r="C35" s="17">
        <f t="shared" si="0"/>
        <v>19045.2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>
        <f>2799.55+2799.55</f>
        <v>5599.1</v>
      </c>
      <c r="C36" s="17">
        <f t="shared" si="0"/>
        <v>5599.1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75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14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15</v>
      </c>
      <c r="B39" s="10">
        <v>191.99</v>
      </c>
      <c r="C39" s="17">
        <f t="shared" si="0"/>
        <v>191.99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36">
      <c r="A40" s="9" t="s">
        <v>113</v>
      </c>
      <c r="B40" s="10">
        <f>12000+8100</f>
        <v>20100</v>
      </c>
      <c r="C40" s="17">
        <f t="shared" si="0"/>
        <v>20100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36">
      <c r="A41" s="9" t="s">
        <v>94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93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>
      <c r="A43" s="9" t="s">
        <v>76</v>
      </c>
      <c r="B43" s="10">
        <f>9325+9325+9325+9325+9325+9325</f>
        <v>55950</v>
      </c>
      <c r="C43" s="17">
        <f t="shared" si="0"/>
        <v>55950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">
      <c r="A44" s="9" t="s">
        <v>99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">
      <c r="A45" s="9" t="s">
        <v>123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115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16</v>
      </c>
      <c r="B47" s="10">
        <v>9861</v>
      </c>
      <c r="C47" s="17">
        <f t="shared" si="0"/>
        <v>9861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17</v>
      </c>
      <c r="B48" s="10">
        <v>1225</v>
      </c>
      <c r="C48" s="17">
        <f t="shared" si="0"/>
        <v>1225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83</v>
      </c>
      <c r="B49" s="10">
        <v>4724.72</v>
      </c>
      <c r="C49" s="17">
        <f t="shared" si="0"/>
        <v>4724.72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61</v>
      </c>
      <c r="B50" s="10"/>
      <c r="C50" s="17">
        <f aca="true" t="shared" si="1" ref="C50:C68">SUM(B50:B50)</f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114</v>
      </c>
      <c r="B51" s="10"/>
      <c r="C51" s="17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13</v>
      </c>
      <c r="B52" s="10"/>
      <c r="C52" s="17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36">
      <c r="A53" s="9" t="s">
        <v>34</v>
      </c>
      <c r="B53" s="10"/>
      <c r="C53" s="17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51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</v>
      </c>
      <c r="B55" s="12">
        <f>B56+B57+B58+B59+B60+B61+B62+B63+B64+B65+B66+B67+B68+B69+B70+B71+B72+B73+B74+B75+B76+B77+B78+B79+B80+B81+B82+B83+B84+B85+B86+B87+B88+B89+B90+B91+B92+B93+B94+B95</f>
        <v>43850</v>
      </c>
      <c r="C55" s="17">
        <f t="shared" si="1"/>
        <v>43850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18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19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99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77</v>
      </c>
      <c r="B59" s="10">
        <f>4030+3640+4030+3900+4030+3900</f>
        <v>23530</v>
      </c>
      <c r="C59" s="17">
        <f t="shared" si="1"/>
        <v>23530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100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36">
      <c r="A61" s="9" t="s">
        <v>101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24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36">
      <c r="A63" s="9" t="s">
        <v>78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116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117</v>
      </c>
      <c r="B65" s="10">
        <v>4200</v>
      </c>
      <c r="C65" s="17">
        <f t="shared" si="1"/>
        <v>4200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32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33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50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118</v>
      </c>
      <c r="B69" s="10"/>
      <c r="C69" s="17">
        <f aca="true" t="shared" si="2" ref="C69:C93">SUM(B69:B69)</f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119</v>
      </c>
      <c r="B70" s="10">
        <v>2000</v>
      </c>
      <c r="C70" s="17">
        <f t="shared" si="2"/>
        <v>2000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52</v>
      </c>
      <c r="B71" s="10">
        <v>10920</v>
      </c>
      <c r="C71" s="17">
        <f t="shared" si="2"/>
        <v>10920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/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>
      <c r="A73" s="9" t="s">
        <v>92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132</v>
      </c>
      <c r="B74" s="10">
        <v>3200</v>
      </c>
      <c r="C74" s="17">
        <f t="shared" si="2"/>
        <v>3200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/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36">
      <c r="A76" s="9" t="s">
        <v>34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>
      <c r="A77" s="9" t="s">
        <v>62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64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55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66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>
      <c r="A81" s="9" t="s">
        <v>67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68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21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36">
      <c r="A84" s="9" t="s">
        <v>81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22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23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35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>
      <c r="A88" s="9"/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49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53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54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 t="s">
        <v>25</v>
      </c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36">
      <c r="A93" s="9" t="s">
        <v>69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20</v>
      </c>
      <c r="B94" s="10"/>
      <c r="C94" s="17">
        <f aca="true" t="shared" si="3" ref="C94:C115">SUM(B94:B94)</f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65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14" customFormat="1" ht="18">
      <c r="A96" s="11">
        <v>262</v>
      </c>
      <c r="B96" s="12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14" customFormat="1" ht="18">
      <c r="A97" s="13" t="s">
        <v>26</v>
      </c>
      <c r="B97" s="12">
        <f>B98+B99+B100+B101+B102+B103+B104+B105</f>
        <v>71637.45999999999</v>
      </c>
      <c r="C97" s="17">
        <f t="shared" si="3"/>
        <v>71637.45999999999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28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27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8">
      <c r="A100" s="9" t="s">
        <v>29</v>
      </c>
      <c r="B100" s="10">
        <f>4643+4351+4351</f>
        <v>13345</v>
      </c>
      <c r="C100" s="17">
        <f t="shared" si="3"/>
        <v>13345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8">
      <c r="A101" s="9" t="s">
        <v>36</v>
      </c>
      <c r="B101" s="10">
        <f>862.16+405.28+405.28</f>
        <v>1672.72</v>
      </c>
      <c r="C101" s="17">
        <f t="shared" si="3"/>
        <v>1672.72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30</v>
      </c>
      <c r="B102" s="10">
        <f>482.73+107.01+10000</f>
        <v>10589.74</v>
      </c>
      <c r="C102" s="17">
        <f t="shared" si="3"/>
        <v>10589.74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79</v>
      </c>
      <c r="B103" s="10">
        <f>13981+19567+11682</f>
        <v>45230</v>
      </c>
      <c r="C103" s="17">
        <f t="shared" si="3"/>
        <v>45230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">
      <c r="A104" s="9" t="s">
        <v>31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>
      <c r="A105" s="9" t="s">
        <v>48</v>
      </c>
      <c r="B105" s="10">
        <v>800</v>
      </c>
      <c r="C105" s="17">
        <f t="shared" si="3"/>
        <v>800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14" customFormat="1" ht="18">
      <c r="A106" s="11" t="s">
        <v>4</v>
      </c>
      <c r="B106" s="12">
        <f>B107+B108+B109+B110+B111+B112+B113+B114+B115+B116+B117+B118+B119</f>
        <v>2560</v>
      </c>
      <c r="C106" s="17">
        <f t="shared" si="3"/>
        <v>2560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122</v>
      </c>
      <c r="B107" s="10"/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8">
      <c r="A108" s="9" t="s">
        <v>37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8">
      <c r="A109" s="9" t="s">
        <v>97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8">
      <c r="A110" s="9" t="s">
        <v>86</v>
      </c>
      <c r="B110" s="10"/>
      <c r="C110" s="17">
        <f t="shared" si="3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88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40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39</v>
      </c>
      <c r="B113" s="10">
        <v>2560</v>
      </c>
      <c r="C113" s="17">
        <f t="shared" si="3"/>
        <v>2560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63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90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70</v>
      </c>
      <c r="B116" s="10"/>
      <c r="C116" s="17">
        <f aca="true" t="shared" si="4" ref="C116:C141">SUM(B116:B116)</f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36">
      <c r="A117" s="9" t="s">
        <v>89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36">
      <c r="A118" s="9" t="s">
        <v>91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71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14" customFormat="1" ht="18">
      <c r="A120" s="13" t="s">
        <v>2</v>
      </c>
      <c r="B120" s="12">
        <f>B121+B122+B123+B124+B125+B126+B127+B128+B129+B130+B131+B132+B133+B134+B135+B136+B137+B138+B139+B140</f>
        <v>172053.48</v>
      </c>
      <c r="C120" s="17">
        <f t="shared" si="4"/>
        <v>172053.48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>
      <c r="A121" s="9" t="s">
        <v>41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">
      <c r="A122" s="9" t="s">
        <v>120</v>
      </c>
      <c r="B122" s="10">
        <v>1900</v>
      </c>
      <c r="C122" s="17">
        <f t="shared" si="4"/>
        <v>1900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>
      <c r="A123" s="9" t="s">
        <v>95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>
      <c r="A124" s="9" t="s">
        <v>42</v>
      </c>
      <c r="B124" s="10">
        <f>440.8+530+346.5+1019+2344.3+3040+160.8+420+1067+1591.54+384+2906.55+310.5+925+208+443+384+3390.5+1229.15+446.6+366+1648.2+2595.3+43+263+1850+991+714+1583+272.6+6286.75+2461.6+2104.11+948.8+1055+1874.8+5930+1538.4+1485+122+3940.9+258.1+209.6+882.7+783+2439.6+404+130+1798.47+199+253+270+2723+3345+1584+290+610+3315.5+404+2214+1366.6+410.9+1893.7+175.5+4105+304.5+447.3+135+2418+310.3+3670.2+268+239.25</f>
        <v>97517.92</v>
      </c>
      <c r="C124" s="17">
        <f t="shared" si="4"/>
        <v>97517.92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36">
      <c r="A125" s="9" t="s">
        <v>135</v>
      </c>
      <c r="B125" s="10">
        <f>13936.16+32517.7</f>
        <v>46453.86</v>
      </c>
      <c r="C125" s="17">
        <f t="shared" si="4"/>
        <v>46453.86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121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129</v>
      </c>
      <c r="B127" s="10">
        <v>2250</v>
      </c>
      <c r="C127" s="17">
        <f t="shared" si="4"/>
        <v>2250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23.25" customHeight="1">
      <c r="A128" s="9" t="s">
        <v>43</v>
      </c>
      <c r="B128" s="10"/>
      <c r="C128" s="17">
        <f t="shared" si="4"/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130</v>
      </c>
      <c r="B129" s="10">
        <v>13529.7</v>
      </c>
      <c r="C129" s="17">
        <f t="shared" si="4"/>
        <v>13529.7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">
      <c r="A130" s="9" t="s">
        <v>44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38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8">
      <c r="A132" s="9" t="s">
        <v>98</v>
      </c>
      <c r="B132" s="10"/>
      <c r="C132" s="17">
        <f t="shared" si="4"/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">
      <c r="A133" s="9" t="s">
        <v>45</v>
      </c>
      <c r="B133" s="10">
        <v>5790</v>
      </c>
      <c r="C133" s="17">
        <f t="shared" si="4"/>
        <v>5790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46</v>
      </c>
      <c r="B134" s="10">
        <v>2500</v>
      </c>
      <c r="C134" s="17">
        <f t="shared" si="4"/>
        <v>2500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47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131</v>
      </c>
      <c r="B136" s="10">
        <v>2112</v>
      </c>
      <c r="C136" s="17">
        <f t="shared" si="4"/>
        <v>2112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">
      <c r="A137" s="9" t="s">
        <v>96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36.75" customHeight="1">
      <c r="A138" s="9" t="s">
        <v>72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80</v>
      </c>
      <c r="B139" s="10"/>
      <c r="C139" s="17">
        <f t="shared" si="4"/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87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14" customFormat="1" ht="34.5" customHeight="1">
      <c r="A141" s="13" t="s">
        <v>3</v>
      </c>
      <c r="B141" s="12">
        <f>B120+B106+B97+B55+B33+B27+B25+B24+B17</f>
        <v>2325447.5500000003</v>
      </c>
      <c r="C141" s="17">
        <f t="shared" si="4"/>
        <v>2325447.5500000003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3" spans="1:3" ht="18">
      <c r="A143" s="22" t="s">
        <v>136</v>
      </c>
      <c r="B143" s="22"/>
      <c r="C143" s="22"/>
    </row>
    <row r="144" ht="18">
      <c r="A144" s="7" t="s">
        <v>102</v>
      </c>
    </row>
    <row r="145" spans="1:3" ht="28.5" customHeight="1">
      <c r="A145" s="22" t="s">
        <v>124</v>
      </c>
      <c r="B145" s="22"/>
      <c r="C145" s="22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143:C143"/>
    <mergeCell ref="A145:C145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9" r:id="rId1"/>
  <rowBreaks count="1" manualBreakCount="1">
    <brk id="9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2017-10-09T09:18:02Z</cp:lastPrinted>
  <dcterms:created xsi:type="dcterms:W3CDTF">1996-10-08T23:32:33Z</dcterms:created>
  <dcterms:modified xsi:type="dcterms:W3CDTF">2018-09-11T08:03:57Z</dcterms:modified>
  <cp:category/>
  <cp:version/>
  <cp:contentType/>
  <cp:contentStatus/>
</cp:coreProperties>
</file>