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>
    <definedName name="_xlnm.Print_Area" localSheetId="0">'школы '!$A$1:$D$88</definedName>
  </definedNames>
  <calcPr fullCalcOnLoad="1"/>
</workbook>
</file>

<file path=xl/sharedStrings.xml><?xml version="1.0" encoding="utf-8"?>
<sst xmlns="http://schemas.openxmlformats.org/spreadsheetml/2006/main" count="79" uniqueCount="78">
  <si>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</si>
  <si>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</si>
  <si>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</si>
  <si>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</si>
  <si>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</si>
  <si>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</si>
  <si>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</si>
  <si>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</si>
  <si>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</si>
  <si>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</si>
  <si>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</si>
  <si>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дератизация</t>
  </si>
  <si>
    <t>борьба с клещами</t>
  </si>
  <si>
    <t>290 в.т.ч.</t>
  </si>
  <si>
    <t>транспортный налог</t>
  </si>
  <si>
    <t>техосмотр</t>
  </si>
  <si>
    <t>земельный налог</t>
  </si>
  <si>
    <t>пени, штрафы</t>
  </si>
  <si>
    <t>усл натариуса</t>
  </si>
  <si>
    <t>налог за загрязнение окр.среды</t>
  </si>
  <si>
    <t>наглядные пособия</t>
  </si>
  <si>
    <t>учебники</t>
  </si>
  <si>
    <t>мебель</t>
  </si>
  <si>
    <t>посуда</t>
  </si>
  <si>
    <t>огнетушители</t>
  </si>
  <si>
    <t>компьютер</t>
  </si>
  <si>
    <t>орг.техника</t>
  </si>
  <si>
    <t>хозяйственные товары</t>
  </si>
  <si>
    <t>канцел.товары</t>
  </si>
  <si>
    <t>гос.пошлина</t>
  </si>
  <si>
    <t>211 в т.ч.</t>
  </si>
  <si>
    <t>оплата труда</t>
  </si>
  <si>
    <t>премия</t>
  </si>
  <si>
    <t>итого</t>
  </si>
  <si>
    <t>учебное оборудование-мультимедиапрое</t>
  </si>
  <si>
    <t>пректоры</t>
  </si>
  <si>
    <t>интеракт.доска</t>
  </si>
  <si>
    <t>экраны</t>
  </si>
  <si>
    <t>датчики</t>
  </si>
  <si>
    <t>фото-видеокамеры</t>
  </si>
  <si>
    <t>тепловая электроэнергия</t>
  </si>
  <si>
    <t>отпуск по уходу  за ребенком до трех лет</t>
  </si>
  <si>
    <t>налог на имущество</t>
  </si>
  <si>
    <t>заправка картриджей</t>
  </si>
  <si>
    <t>Ремонт оргтехники</t>
  </si>
  <si>
    <t>командировочные расходы</t>
  </si>
  <si>
    <t xml:space="preserve">информационно-консультационное сопровождение по программе 1С </t>
  </si>
  <si>
    <t>програмное обеспечение (подпись)</t>
  </si>
  <si>
    <t>метод.литература</t>
  </si>
  <si>
    <t>полотно нетканное</t>
  </si>
  <si>
    <t>лампа энергосберегающая</t>
  </si>
  <si>
    <t>лицензия</t>
  </si>
  <si>
    <t>аттестаты</t>
  </si>
  <si>
    <t>утилизация пректоров</t>
  </si>
  <si>
    <t>локальная сеть</t>
  </si>
  <si>
    <t>программное обеспечение Контур-Экстерн</t>
  </si>
  <si>
    <t xml:space="preserve"> </t>
  </si>
  <si>
    <t>игрушки</t>
  </si>
  <si>
    <t>картриджи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</si>
  <si>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</si>
  <si>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 xml:space="preserve">          им. М.Н. Алексеева</t>
  </si>
  <si>
    <t xml:space="preserve">  Директор МБОУ Русская СОШ                                                          Г.В.Колинько</t>
  </si>
  <si>
    <t>2017 год</t>
  </si>
  <si>
    <t xml:space="preserve">  Гл.бухгалтер                                                                                         В.Н.Кучмиёва</t>
  </si>
  <si>
    <t>МИНИСТЕРСТВО ОБРАЗОВАНИЯ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</si>
  <si>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</si>
  <si>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</si>
  <si>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</si>
  <si>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</si>
  <si>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</si>
  <si>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</si>
  <si>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</si>
  <si>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</si>
  <si>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 xml:space="preserve">РОССИЙСКОЙ ФЕДЕРАЦИИ                                                                           Заведующему отделом образования  </t>
  </si>
  <si>
    <t>общеобразовательное учреждение                                                                                      Н.В.Мирющенко</t>
  </si>
  <si>
    <t>Муниципальное бюджетное                                                                            Администрации Куйбышевского района</t>
  </si>
  <si>
    <t>Информация о расходовании средств субвенции за март 2017 г.</t>
  </si>
  <si>
    <t xml:space="preserve">от "01"апреля  2017 г. №   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</si>
</sst>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6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6"/>
      <color theme="1"/>
      <name val="Arial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180" fontId="6" fillId="0" borderId="0" xfId="0" applyNumberFormat="1" applyFont="1" applyFill="1" applyBorder="1" applyAlignment="1">
      <alignment horizontal="center" wrapText="1"/>
    </xf>
    <xf numFmtId="0" fontId="44" fillId="0" borderId="0" xfId="0" applyFont="1" applyAlignment="1">
      <alignment horizontal="left"/>
    </xf>
    <xf numFmtId="183" fontId="6" fillId="0" borderId="12" xfId="0" applyNumberFormat="1" applyFont="1" applyFill="1" applyBorder="1" applyAlignment="1">
      <alignment horizontal="center" wrapText="1"/>
    </xf>
    <xf numFmtId="183" fontId="6" fillId="0" borderId="0" xfId="0" applyNumberFormat="1" applyFont="1" applyFill="1" applyBorder="1" applyAlignment="1">
      <alignment horizontal="center" wrapText="1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view="pageBreakPreview" zoomScaleSheetLayoutView="100" zoomScalePageLayoutView="0" workbookViewId="0" topLeftCell="A19">
      <selection activeCell="J25" sqref="J25"/>
    </sheetView>
  </sheetViews>
  <sheetFormatPr defaultColWidth="9.140625" defaultRowHeight="12.75"/>
  <cols>
    <col min="1" max="1" width="59.8515625" style="7" customWidth="1"/>
    <col min="2" max="2" width="29.7109375" style="3" customWidth="1"/>
    <col min="3" max="3" width="19.8515625" style="3" customWidth="1"/>
    <col min="4" max="4" width="2.28125" style="2" customWidth="1"/>
    <col min="5" max="5" width="9.140625" style="2" hidden="1" customWidth="1"/>
    <col min="6" max="16384" width="9.140625" style="2" customWidth="1"/>
  </cols>
  <sheetData>
    <row r="1" spans="1:5" ht="15.75">
      <c r="A1" s="21" t="s">
        <v>64</v>
      </c>
      <c r="B1" s="21"/>
      <c r="C1" s="21"/>
      <c r="D1" s="21"/>
      <c r="E1" s="21"/>
    </row>
    <row r="2" spans="1:5" ht="15.75">
      <c r="A2" s="21" t="s">
        <v>73</v>
      </c>
      <c r="B2" s="21"/>
      <c r="C2" s="21"/>
      <c r="D2" s="21"/>
      <c r="E2" s="20"/>
    </row>
    <row r="3" spans="1:5" ht="15.75">
      <c r="A3" s="23" t="s">
        <v>75</v>
      </c>
      <c r="B3" s="23"/>
      <c r="C3" s="23"/>
      <c r="D3" s="23"/>
      <c r="E3" s="20"/>
    </row>
    <row r="4" spans="1:5" ht="15.75">
      <c r="A4" s="21" t="s">
        <v>74</v>
      </c>
      <c r="B4" s="21"/>
      <c r="C4" s="21"/>
      <c r="D4" s="21"/>
      <c r="E4" s="21"/>
    </row>
    <row r="5" spans="1:5" ht="15.75">
      <c r="A5" s="21" t="s">
        <v>65</v>
      </c>
      <c r="B5" s="21"/>
      <c r="C5" s="21"/>
      <c r="D5" s="21"/>
      <c r="E5" s="20"/>
    </row>
    <row r="6" spans="1:5" ht="15.75">
      <c r="A6" s="21" t="s">
        <v>66</v>
      </c>
      <c r="B6" s="21"/>
      <c r="C6" s="21"/>
      <c r="D6" s="21"/>
      <c r="E6" s="20"/>
    </row>
    <row r="7" spans="1:5" ht="15.75">
      <c r="A7" s="21" t="s">
        <v>67</v>
      </c>
      <c r="B7" s="21"/>
      <c r="C7" s="21"/>
      <c r="D7" s="21"/>
      <c r="E7" s="20"/>
    </row>
    <row r="8" spans="1:5" ht="15.75">
      <c r="A8" s="21" t="s">
        <v>68</v>
      </c>
      <c r="B8" s="21"/>
      <c r="C8" s="21"/>
      <c r="D8" s="21"/>
      <c r="E8" s="20"/>
    </row>
    <row r="9" spans="1:5" ht="15.75">
      <c r="A9" s="21" t="s">
        <v>69</v>
      </c>
      <c r="B9" s="21"/>
      <c r="C9" s="21"/>
      <c r="D9" s="21"/>
      <c r="E9" s="20"/>
    </row>
    <row r="10" spans="1:5" ht="15.75">
      <c r="A10" s="21" t="s">
        <v>70</v>
      </c>
      <c r="B10" s="21"/>
      <c r="C10" s="21"/>
      <c r="D10" s="21"/>
      <c r="E10" s="20"/>
    </row>
    <row r="11" spans="1:5" ht="15.75">
      <c r="A11" s="23" t="s">
        <v>71</v>
      </c>
      <c r="B11" s="23"/>
      <c r="C11" s="23"/>
      <c r="D11" s="23"/>
      <c r="E11" s="19"/>
    </row>
    <row r="12" spans="1:5" ht="15.75">
      <c r="A12" s="23" t="s">
        <v>72</v>
      </c>
      <c r="B12" s="23"/>
      <c r="C12" s="23"/>
      <c r="D12" s="23"/>
      <c r="E12" s="19"/>
    </row>
    <row r="13" spans="1:5" ht="20.25" customHeight="1">
      <c r="A13" s="23" t="s">
        <v>77</v>
      </c>
      <c r="B13" s="23"/>
      <c r="C13" s="23"/>
      <c r="D13" s="23"/>
      <c r="E13"/>
    </row>
    <row r="14" spans="1:5" ht="42" customHeight="1">
      <c r="A14" s="26" t="s">
        <v>76</v>
      </c>
      <c r="B14" s="27"/>
      <c r="C14" s="27"/>
      <c r="D14" s="27"/>
      <c r="E14"/>
    </row>
    <row r="15" spans="1:4" ht="47.25" customHeight="1">
      <c r="A15" s="22" t="s">
        <v>59</v>
      </c>
      <c r="B15" s="22"/>
      <c r="C15" s="22"/>
      <c r="D15" s="22"/>
    </row>
    <row r="16" spans="1:14" s="4" customFormat="1" ht="60" customHeight="1">
      <c r="A16" s="8"/>
      <c r="B16" s="15" t="s">
        <v>62</v>
      </c>
      <c r="C16" s="16" t="s">
        <v>33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30</v>
      </c>
      <c r="B17" s="17">
        <f>B18</f>
        <v>1103560.36</v>
      </c>
      <c r="C17" s="17">
        <f aca="true" t="shared" si="0" ref="C17:C34">SUM(B17:B17)</f>
        <v>1103560.36</v>
      </c>
      <c r="D17" s="1"/>
      <c r="E17" s="1" t="s">
        <v>56</v>
      </c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8">
      <c r="A18" s="9" t="s">
        <v>31</v>
      </c>
      <c r="B18" s="18">
        <f>157300+3100+3659.01+243166.92+1135+54475+7513.89+14736.96+1731.7+145300+1000+292689.78+55141+7041.38+2551+1631+3691.71+4174.64+624+102897.37</f>
        <v>1103560.36</v>
      </c>
      <c r="C18" s="17">
        <f t="shared" si="0"/>
        <v>1103560.36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 t="s">
        <v>32</v>
      </c>
      <c r="B19" s="18"/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11" t="s">
        <v>5</v>
      </c>
      <c r="B20" s="12">
        <f>B21+B22+B23</f>
        <v>3198.39</v>
      </c>
      <c r="C20" s="17">
        <f t="shared" si="0"/>
        <v>3198.39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>
      <c r="A21" s="9" t="s">
        <v>41</v>
      </c>
      <c r="B21" s="10">
        <f>48.39+50+50+50</f>
        <v>198.39</v>
      </c>
      <c r="C21" s="17">
        <f t="shared" si="0"/>
        <v>198.39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48</v>
      </c>
      <c r="B22" s="10"/>
      <c r="C22" s="17"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45</v>
      </c>
      <c r="B23" s="10">
        <f>500+500+500+1000+500</f>
        <v>3000</v>
      </c>
      <c r="C23" s="17">
        <f t="shared" si="0"/>
        <v>3000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4" customFormat="1" ht="18">
      <c r="A24" s="11">
        <v>213</v>
      </c>
      <c r="B24" s="12">
        <f>23538.25+13384.5+101537.54+923.07+100598.47+13260.71+914.53+23320.59</f>
        <v>277477.66</v>
      </c>
      <c r="C24" s="17">
        <f t="shared" si="0"/>
        <v>277477.66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221</v>
      </c>
      <c r="B25" s="12">
        <f>1693.77+2990+1640.44+1629.84+2990</f>
        <v>10944.050000000001</v>
      </c>
      <c r="C25" s="17">
        <f t="shared" si="0"/>
        <v>10944.050000000001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21" customHeight="1">
      <c r="A26" s="11">
        <v>222</v>
      </c>
      <c r="B26" s="12">
        <f>133+150.5+266+301</f>
        <v>850.5</v>
      </c>
      <c r="C26" s="17">
        <f t="shared" si="0"/>
        <v>850.5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3" t="s">
        <v>6</v>
      </c>
      <c r="B27" s="12"/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>
      <c r="A28" s="9" t="s">
        <v>7</v>
      </c>
      <c r="B28" s="10"/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 t="s">
        <v>40</v>
      </c>
      <c r="B29" s="10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>
      <c r="A30" s="9" t="s">
        <v>8</v>
      </c>
      <c r="B30" s="10"/>
      <c r="C30" s="17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9</v>
      </c>
      <c r="B31" s="10"/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4" customFormat="1" ht="24" customHeight="1">
      <c r="A32" s="11">
        <v>224</v>
      </c>
      <c r="B32" s="12"/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27" customHeight="1">
      <c r="A33" s="13" t="s">
        <v>0</v>
      </c>
      <c r="B33" s="12">
        <f>B37</f>
        <v>0</v>
      </c>
      <c r="C33" s="17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8">
      <c r="A34" s="9" t="s">
        <v>10</v>
      </c>
      <c r="B34" s="10"/>
      <c r="C34" s="17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>
      <c r="A35" s="9" t="s">
        <v>11</v>
      </c>
      <c r="B35" s="10"/>
      <c r="C35" s="17">
        <f aca="true" t="shared" si="1" ref="C35:C41">SUM(B35:B35)</f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>
      <c r="A36" s="9" t="s">
        <v>12</v>
      </c>
      <c r="B36" s="10"/>
      <c r="C36" s="17">
        <f t="shared" si="1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9" t="s">
        <v>43</v>
      </c>
      <c r="B37" s="10"/>
      <c r="C37" s="17">
        <f t="shared" si="1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44</v>
      </c>
      <c r="B38" s="10"/>
      <c r="C38" s="17">
        <f t="shared" si="1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/>
      <c r="B39" s="10"/>
      <c r="C39" s="17">
        <f t="shared" si="1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>
      <c r="A40" s="9"/>
      <c r="B40" s="10"/>
      <c r="C40" s="17">
        <f t="shared" si="1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s="14" customFormat="1" ht="18">
      <c r="A41" s="13" t="s">
        <v>1</v>
      </c>
      <c r="B41" s="12">
        <f>B42+B43+B44+B45</f>
        <v>6000</v>
      </c>
      <c r="C41" s="17">
        <f t="shared" si="1"/>
        <v>6000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6" customFormat="1" ht="18">
      <c r="A42" s="9" t="s">
        <v>45</v>
      </c>
      <c r="B42" s="10">
        <f>4000+2000</f>
        <v>6000</v>
      </c>
      <c r="C42" s="17">
        <f>SUM(B42:B42)</f>
        <v>6000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36">
      <c r="A43" s="9" t="s">
        <v>46</v>
      </c>
      <c r="B43" s="10"/>
      <c r="C43" s="17">
        <f>SUM(B43:B43)</f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>
      <c r="A44" s="9" t="s">
        <v>55</v>
      </c>
      <c r="B44" s="10"/>
      <c r="C44" s="17">
        <f aca="true" t="shared" si="2" ref="C44:C69">SUM(B44:B44)</f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18">
      <c r="A45" s="9" t="s">
        <v>51</v>
      </c>
      <c r="B45" s="10"/>
      <c r="C45" s="17">
        <f t="shared" si="2"/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18">
      <c r="A46" s="9" t="s">
        <v>52</v>
      </c>
      <c r="B46" s="10"/>
      <c r="C46" s="17">
        <f t="shared" si="2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>
      <c r="A47" s="9" t="s">
        <v>53</v>
      </c>
      <c r="B47" s="10"/>
      <c r="C47" s="17">
        <f t="shared" si="2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18">
      <c r="A48" s="9" t="s">
        <v>54</v>
      </c>
      <c r="B48" s="10"/>
      <c r="C48" s="17">
        <f t="shared" si="2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>
      <c r="A49" s="9" t="s">
        <v>47</v>
      </c>
      <c r="B49" s="10"/>
      <c r="C49" s="17">
        <f t="shared" si="2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14" customFormat="1" ht="18">
      <c r="A50" s="11">
        <v>262</v>
      </c>
      <c r="B50" s="12"/>
      <c r="C50" s="17">
        <f t="shared" si="2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14" customFormat="1" ht="18">
      <c r="A51" s="13" t="s">
        <v>13</v>
      </c>
      <c r="B51" s="12"/>
      <c r="C51" s="17">
        <f t="shared" si="2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6" customFormat="1" ht="18">
      <c r="A52" s="9" t="s">
        <v>15</v>
      </c>
      <c r="B52" s="10"/>
      <c r="C52" s="17">
        <f t="shared" si="2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6" customFormat="1" ht="18">
      <c r="A53" s="9" t="s">
        <v>14</v>
      </c>
      <c r="B53" s="10"/>
      <c r="C53" s="17">
        <f t="shared" si="2"/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6" customFormat="1" ht="18">
      <c r="A54" s="9" t="s">
        <v>16</v>
      </c>
      <c r="B54" s="10"/>
      <c r="C54" s="17">
        <f t="shared" si="2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6" customFormat="1" ht="18">
      <c r="A55" s="9" t="s">
        <v>19</v>
      </c>
      <c r="B55" s="10"/>
      <c r="C55" s="17">
        <f t="shared" si="2"/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6" customFormat="1" ht="18">
      <c r="A56" s="9" t="s">
        <v>17</v>
      </c>
      <c r="B56" s="10"/>
      <c r="C56" s="17">
        <f t="shared" si="2"/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6" customFormat="1" ht="18">
      <c r="A57" s="9" t="s">
        <v>42</v>
      </c>
      <c r="B57" s="10"/>
      <c r="C57" s="17">
        <f t="shared" si="2"/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8">
      <c r="A58" s="9" t="s">
        <v>18</v>
      </c>
      <c r="B58" s="10"/>
      <c r="C58" s="17">
        <f t="shared" si="2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8">
      <c r="A59" s="9" t="s">
        <v>29</v>
      </c>
      <c r="B59" s="10"/>
      <c r="C59" s="17">
        <f t="shared" si="2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14" customFormat="1" ht="18">
      <c r="A60" s="11" t="s">
        <v>4</v>
      </c>
      <c r="B60" s="12">
        <f>B62+B65</f>
        <v>0</v>
      </c>
      <c r="C60" s="17">
        <f t="shared" si="2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>
      <c r="A61" s="9" t="s">
        <v>20</v>
      </c>
      <c r="B61" s="10"/>
      <c r="C61" s="17">
        <f t="shared" si="2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8">
      <c r="A62" s="9" t="s">
        <v>21</v>
      </c>
      <c r="B62" s="10"/>
      <c r="C62" s="17">
        <f t="shared" si="2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18">
      <c r="A63" s="9" t="s">
        <v>22</v>
      </c>
      <c r="B63" s="10"/>
      <c r="C63" s="17">
        <f t="shared" si="2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18">
      <c r="A64" s="9" t="s">
        <v>23</v>
      </c>
      <c r="B64" s="10"/>
      <c r="C64" s="17">
        <f t="shared" si="2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>
      <c r="A65" s="9" t="s">
        <v>25</v>
      </c>
      <c r="B65" s="10"/>
      <c r="C65" s="17">
        <f t="shared" si="2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>
      <c r="A66" s="9" t="s">
        <v>26</v>
      </c>
      <c r="B66" s="10"/>
      <c r="C66" s="17">
        <f t="shared" si="2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>
      <c r="A67" s="9" t="s">
        <v>24</v>
      </c>
      <c r="B67" s="10"/>
      <c r="C67" s="17">
        <f t="shared" si="2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>
      <c r="A68" s="9" t="s">
        <v>34</v>
      </c>
      <c r="B68" s="10"/>
      <c r="C68" s="17">
        <f t="shared" si="2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18">
      <c r="A69" s="9" t="s">
        <v>35</v>
      </c>
      <c r="B69" s="10"/>
      <c r="C69" s="17">
        <f t="shared" si="2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18">
      <c r="A70" s="9" t="s">
        <v>36</v>
      </c>
      <c r="B70" s="10"/>
      <c r="C70" s="17">
        <f aca="true" t="shared" si="3" ref="C70:C81">SUM(B70:B70)</f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>
      <c r="A71" s="9" t="s">
        <v>37</v>
      </c>
      <c r="B71" s="10"/>
      <c r="C71" s="17">
        <f t="shared" si="3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6" customFormat="1" ht="18">
      <c r="A72" s="9" t="s">
        <v>38</v>
      </c>
      <c r="B72" s="10"/>
      <c r="C72" s="17">
        <f t="shared" si="3"/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s="6" customFormat="1" ht="18">
      <c r="A73" s="9" t="s">
        <v>39</v>
      </c>
      <c r="B73" s="10"/>
      <c r="C73" s="17">
        <f t="shared" si="3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s="14" customFormat="1" ht="18">
      <c r="A74" s="13" t="s">
        <v>2</v>
      </c>
      <c r="B74" s="12">
        <f>B78+B79+B80</f>
        <v>0</v>
      </c>
      <c r="C74" s="17">
        <f t="shared" si="3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8">
      <c r="A75" s="9" t="s">
        <v>27</v>
      </c>
      <c r="B75" s="10"/>
      <c r="C75" s="17">
        <f t="shared" si="3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8">
      <c r="A76" s="9" t="s">
        <v>49</v>
      </c>
      <c r="B76" s="10"/>
      <c r="C76" s="17">
        <f>B76</f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8">
      <c r="A77" s="9" t="s">
        <v>50</v>
      </c>
      <c r="B77" s="10"/>
      <c r="C77" s="17">
        <f>B77</f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8">
      <c r="A78" s="9" t="s">
        <v>58</v>
      </c>
      <c r="B78" s="10"/>
      <c r="C78" s="17">
        <f t="shared" si="3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36.75" customHeight="1">
      <c r="A79" s="9" t="s">
        <v>57</v>
      </c>
      <c r="B79" s="10"/>
      <c r="C79" s="17">
        <f t="shared" si="3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8">
      <c r="A80" s="9" t="s">
        <v>28</v>
      </c>
      <c r="B80" s="10"/>
      <c r="C80" s="17">
        <f t="shared" si="3"/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s="14" customFormat="1" ht="34.5" customHeight="1">
      <c r="A81" s="13" t="s">
        <v>3</v>
      </c>
      <c r="B81" s="12">
        <f>B41+B26+B25+B24+B20+B17</f>
        <v>1402030.96</v>
      </c>
      <c r="C81" s="17">
        <f t="shared" si="3"/>
        <v>1402030.96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3" spans="1:3" ht="38.25" customHeight="1">
      <c r="A83" s="24" t="s">
        <v>61</v>
      </c>
      <c r="B83" s="24"/>
      <c r="C83" s="24"/>
    </row>
    <row r="84" ht="18">
      <c r="A84" s="7" t="s">
        <v>60</v>
      </c>
    </row>
    <row r="85" spans="1:3" ht="29.25" customHeight="1">
      <c r="A85" s="25" t="s">
        <v>63</v>
      </c>
      <c r="B85" s="25"/>
      <c r="C85" s="25"/>
    </row>
  </sheetData>
  <sheetProtection/>
  <mergeCells count="17">
    <mergeCell ref="A83:C83"/>
    <mergeCell ref="A85:C85"/>
    <mergeCell ref="A1:E1"/>
    <mergeCell ref="A4:E4"/>
    <mergeCell ref="A5:D5"/>
    <mergeCell ref="A6:D6"/>
    <mergeCell ref="A14:D14"/>
    <mergeCell ref="A13:D13"/>
    <mergeCell ref="A2:D2"/>
    <mergeCell ref="A3:D3"/>
    <mergeCell ref="A7:D7"/>
    <mergeCell ref="A9:D9"/>
    <mergeCell ref="A15:D15"/>
    <mergeCell ref="A8:D8"/>
    <mergeCell ref="A10:D10"/>
    <mergeCell ref="A11:D11"/>
    <mergeCell ref="A12:D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РСОШ</cp:lastModifiedBy>
  <cp:lastPrinted>2016-02-01T07:52:06Z</cp:lastPrinted>
  <dcterms:created xsi:type="dcterms:W3CDTF">1996-10-08T23:32:33Z</dcterms:created>
  <dcterms:modified xsi:type="dcterms:W3CDTF">2017-04-05T13:37:48Z</dcterms:modified>
  <cp:category/>
  <cp:version/>
  <cp:contentType/>
  <cp:contentStatus/>
</cp:coreProperties>
</file>