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<sst xmlns="http://schemas.openxmlformats.org/spreadsheetml/2006/main" count="140" uniqueCount="138">
  <si>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</si>
  <si>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</si>
  <si>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</si>
  <si>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</si>
  <si>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</si>
  <si>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</si>
  <si>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</si>
  <si>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</si>
  <si>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</si>
  <si>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</si>
  <si>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</si>
  <si>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</si>
  <si>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</si>
  <si>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</si>
  <si>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</si>
  <si>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</si>
  <si>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</si>
  <si>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</si>
  <si>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</si>
  <si>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</si>
  <si>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</si>
  <si>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</si>
  <si>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</si>
  <si>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</si>
  <si>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</si>
  <si>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</si>
  <si>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</si>
  <si>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</si>
  <si>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</si>
  <si>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</si>
  <si>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</si>
  <si>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</si>
  <si>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</si>
  <si>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</si>
  <si>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</si>
  <si>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</si>
  <si>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</si>
  <si>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</si>
  <si>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</si>
  <si>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</si>
  <si>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</si>
  <si>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</si>
  <si>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</si>
  <si>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</si>
  <si>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</si>
  <si>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</si>
  <si>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</si>
  <si>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</si>
  <si>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</si>
  <si>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</si>
  <si>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</si>
  <si>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</si>
  <si>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</si>
  <si>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</si>
  <si>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</si>
  <si>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</si>
  <si>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</si>
  <si>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</si>
  <si>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</si>
  <si>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</si>
  <si>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</si>
  <si>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</si>
  <si>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</si>
  <si>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</si>
  <si>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</si>
  <si>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</si>
  <si>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</si>
  <si>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</si>
  <si>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</si>
  <si>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</si>
  <si>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</si>
  <si>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</si>
  <si>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</si>
  <si>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</si>
  <si>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</si>
  <si>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</si>
  <si>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</si>
  <si>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</si>
  <si>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</si>
  <si>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</si>
  <si>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</si>
  <si>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</si>
  <si>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</si>
  <si>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</si>
  <si>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</si>
  <si>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</si>
  <si>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</si>
  <si>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</si>
  <si>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</si>
  <si>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</si>
  <si>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</si>
  <si>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</si>
  <si>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</si>
  <si>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</si>
  <si>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</si>
  <si>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</si>
  <si>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</si>
  <si>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</si>
  <si>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</si>
  <si>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</si>
  <si>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</si>
  <si>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</si>
  <si>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</si>
  <si>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</si>
  <si>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</si>
  <si>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</si>
  <si>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</si>
  <si>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</si>
  <si>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</si>
  <si>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</si>
  <si>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</si>
  <si>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</si>
  <si>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</si>
  <si>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</si>
  <si>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</si>
  <si>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</si>
  <si>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</si>
  <si>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</si>
  <si>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</si>
  <si>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</si>
  <si>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</si>
  <si>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</si>
  <si>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</si>
  <si>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</si>
  <si>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</si>
  <si>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</si>
  <si>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</si>
  <si>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</si>
  <si>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Гл.бухгалтер                                                                                В.Н.Кучмиёва</t>
  </si>
  <si>
    <t>общеобразовательное учреждение                                                                                      И.А.Конаревой</t>
  </si>
  <si>
    <t xml:space="preserve">от "01" июня  2017 г. №    </t>
  </si>
  <si>
    <t>Информация о расходовании средств местного бюджета за май 2017 года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</si>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</sst>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6">
      <selection activeCell="C28" sqref="C2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115</v>
      </c>
      <c r="B1" s="23"/>
      <c r="C1" s="23"/>
      <c r="D1" s="23"/>
      <c r="E1" s="23"/>
    </row>
    <row r="2" spans="1:5" ht="15">
      <c r="A2" s="23" t="s">
        <v>116</v>
      </c>
      <c r="B2" s="23"/>
      <c r="C2" s="23"/>
      <c r="D2" s="23"/>
      <c r="E2" s="19"/>
    </row>
    <row r="3" spans="1:5" ht="15">
      <c r="A3" s="24" t="s">
        <v>117</v>
      </c>
      <c r="B3" s="24"/>
      <c r="C3" s="24"/>
      <c r="D3" s="24"/>
      <c r="E3" s="19"/>
    </row>
    <row r="4" spans="1:5" ht="15">
      <c r="A4" s="23" t="s">
        <v>129</v>
      </c>
      <c r="B4" s="23"/>
      <c r="C4" s="23"/>
      <c r="D4" s="23"/>
      <c r="E4" s="23"/>
    </row>
    <row r="5" spans="1:5" ht="15">
      <c r="A5" s="23" t="s">
        <v>118</v>
      </c>
      <c r="B5" s="23"/>
      <c r="C5" s="23"/>
      <c r="D5" s="23"/>
      <c r="E5" s="19"/>
    </row>
    <row r="6" spans="1:5" ht="15">
      <c r="A6" s="23" t="s">
        <v>119</v>
      </c>
      <c r="B6" s="23"/>
      <c r="C6" s="23"/>
      <c r="D6" s="23"/>
      <c r="E6" s="19"/>
    </row>
    <row r="7" spans="1:5" ht="15">
      <c r="A7" s="23" t="s">
        <v>120</v>
      </c>
      <c r="B7" s="23"/>
      <c r="C7" s="23"/>
      <c r="D7" s="23"/>
      <c r="E7" s="19"/>
    </row>
    <row r="8" spans="1:5" ht="15">
      <c r="A8" s="23" t="s">
        <v>121</v>
      </c>
      <c r="B8" s="23"/>
      <c r="C8" s="23"/>
      <c r="D8" s="23"/>
      <c r="E8" s="19"/>
    </row>
    <row r="9" spans="1:5" ht="15">
      <c r="A9" s="23" t="s">
        <v>122</v>
      </c>
      <c r="B9" s="23"/>
      <c r="C9" s="23"/>
      <c r="D9" s="23"/>
      <c r="E9" s="19"/>
    </row>
    <row r="10" spans="1:5" ht="15">
      <c r="A10" s="23" t="s">
        <v>123</v>
      </c>
      <c r="B10" s="23"/>
      <c r="C10" s="23"/>
      <c r="D10" s="23"/>
      <c r="E10" s="19"/>
    </row>
    <row r="11" spans="1:5" ht="15">
      <c r="A11" s="24" t="s">
        <v>124</v>
      </c>
      <c r="B11" s="24"/>
      <c r="C11" s="24"/>
      <c r="D11" s="24"/>
      <c r="E11" s="20"/>
    </row>
    <row r="12" spans="1:5" ht="20.25" customHeight="1">
      <c r="A12" s="24" t="s">
        <v>125</v>
      </c>
      <c r="B12" s="24"/>
      <c r="C12" s="24"/>
      <c r="D12" s="24"/>
      <c r="E12" s="20"/>
    </row>
    <row r="13" spans="1:5" ht="14.25" customHeight="1">
      <c r="A13" s="24" t="s">
        <v>130</v>
      </c>
      <c r="B13" s="24"/>
      <c r="C13" s="24"/>
      <c r="D13" s="24"/>
      <c r="E13" s="21"/>
    </row>
    <row r="14" spans="1:5" ht="28.5" customHeight="1">
      <c r="A14" s="26" t="s">
        <v>131</v>
      </c>
      <c r="B14" s="27"/>
      <c r="C14" s="27"/>
      <c r="D14" s="27"/>
      <c r="E14"/>
    </row>
    <row r="15" spans="1:5" ht="49.5" customHeight="1">
      <c r="A15" s="22" t="s">
        <v>114</v>
      </c>
      <c r="B15" s="22"/>
      <c r="C15" s="22"/>
      <c r="D15" s="22"/>
      <c r="E15"/>
    </row>
    <row r="16" spans="1:14" s="4" customFormat="1" ht="60" customHeight="1">
      <c r="A16" s="8"/>
      <c r="B16" s="15" t="s">
        <v>126</v>
      </c>
      <c r="C16" s="16" t="s">
        <v>63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60</v>
      </c>
      <c r="B17" s="17">
        <f>B18</f>
        <v>522089.11999999994</v>
      </c>
      <c r="C17" s="17">
        <f aca="true" t="shared" si="0" ref="C17:C48">SUM(B17:B17)</f>
        <v>522089.11999999994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61</v>
      </c>
      <c r="B18" s="18">
        <f>39900+13709+60347.61+486.4+4047.41+638+37900+477+77753.18+13709+3189.66+493.83+25312.75+3400.9+318+7237.29+1102+435.95+14977+70449.99+29900+10812.62+1406+3214.84+46159.05+9627+488.74+6691.04+1000+36600+264.86+40</f>
        <v>522089.11999999994</v>
      </c>
      <c r="C18" s="17">
        <f t="shared" si="0"/>
        <v>522089.11999999994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79</v>
      </c>
      <c r="B21" s="10"/>
      <c r="C21" s="17">
        <f t="shared" si="0"/>
        <v>0</v>
      </c>
      <c r="D21" s="1"/>
      <c r="E21" s="1"/>
      <c r="F21" s="1" t="s">
        <v>93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92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64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</f>
        <v>137514.29</v>
      </c>
      <c r="C24" s="17">
        <f>B24</f>
        <v>137514.29</v>
      </c>
      <c r="D24" s="1" t="s">
        <v>89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</f>
        <v>9372.41</v>
      </c>
      <c r="C25" s="17">
        <f t="shared" si="0"/>
        <v>9372.41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792943.4600000001</v>
      </c>
      <c r="C27" s="17">
        <f t="shared" si="0"/>
        <v>792943.4600000001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</f>
        <v>87501.61</v>
      </c>
      <c r="C28" s="17">
        <f t="shared" si="0"/>
        <v>87501.61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78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</f>
        <v>3706.56</v>
      </c>
      <c r="C30" s="17">
        <f>SUM(B30:B30)</f>
        <v>3706.56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</f>
        <v>9464.64</v>
      </c>
      <c r="C31" s="17">
        <f t="shared" si="0"/>
        <v>9464.64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82836.9</v>
      </c>
      <c r="C33" s="17">
        <f t="shared" si="0"/>
        <v>82836.9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</f>
        <v>6903</v>
      </c>
      <c r="C35" s="17">
        <f t="shared" si="0"/>
        <v>6903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80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132</v>
      </c>
      <c r="B40" s="10">
        <v>12000</v>
      </c>
      <c r="C40" s="17">
        <f t="shared" si="0"/>
        <v>12000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102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81</v>
      </c>
      <c r="B43" s="10">
        <f>9325+9325</f>
        <v>18650</v>
      </c>
      <c r="C43" s="17">
        <f t="shared" si="0"/>
        <v>18650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134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90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65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133</v>
      </c>
      <c r="B51" s="10">
        <v>11840</v>
      </c>
      <c r="C51" s="17">
        <f t="shared" si="1"/>
        <v>11840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35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26290</v>
      </c>
      <c r="C55" s="17">
        <f t="shared" si="1"/>
        <v>26290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20</v>
      </c>
      <c r="B57" s="10">
        <f>2560+2880+2880</f>
        <v>8320</v>
      </c>
      <c r="C57" s="17">
        <f t="shared" si="1"/>
        <v>8320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82</v>
      </c>
      <c r="B59" s="10">
        <f>4030+3640</f>
        <v>7670</v>
      </c>
      <c r="C59" s="17">
        <f t="shared" si="1"/>
        <v>7670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110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111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135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136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52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137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57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55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67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69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71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72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73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88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36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51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58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26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74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21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70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27</v>
      </c>
      <c r="B97" s="12">
        <f>B98+B99+B100+B101+B102+B103+B104+B105</f>
        <v>31284.31</v>
      </c>
      <c r="C97" s="17">
        <f t="shared" si="3"/>
        <v>31284.31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>
        <v>650</v>
      </c>
      <c r="C99" s="17">
        <f t="shared" si="3"/>
        <v>650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30</v>
      </c>
      <c r="B100" s="10">
        <v>4644</v>
      </c>
      <c r="C100" s="17">
        <f t="shared" si="3"/>
        <v>4644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37</v>
      </c>
      <c r="B101" s="10">
        <v>265.28</v>
      </c>
      <c r="C101" s="17">
        <f t="shared" si="3"/>
        <v>265.28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31</v>
      </c>
      <c r="B102" s="10">
        <f>14.21+359.76</f>
        <v>373.96999999999997</v>
      </c>
      <c r="C102" s="17">
        <f t="shared" si="3"/>
        <v>373.96999999999997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84</v>
      </c>
      <c r="B103" s="10">
        <f>935.06+24416</f>
        <v>25351.06</v>
      </c>
      <c r="C103" s="17">
        <f t="shared" si="3"/>
        <v>25351.06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32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50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B109+B111+B112+B113+B115+B117+B118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87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38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107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94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96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40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68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98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75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97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100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76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155577.56</v>
      </c>
      <c r="C120" s="17">
        <f t="shared" si="4"/>
        <v>155577.56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42</v>
      </c>
      <c r="B121" s="10">
        <f>17850+17643.5+23714</f>
        <v>59207.5</v>
      </c>
      <c r="C121" s="17">
        <f t="shared" si="4"/>
        <v>59207.5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85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43</v>
      </c>
      <c r="B124" s="10">
        <f>2131.8+2687.9+120+630+480+522+107.2+192+350.08+572+288+630+1951.05+2000+2022.5+147.08+2989.75+434.6+494+3156+228+289+1230+832+595.2+844+5956.4+350+4955.5+80</f>
        <v>37266.06</v>
      </c>
      <c r="C124" s="17">
        <f t="shared" si="4"/>
        <v>37266.06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91</v>
      </c>
      <c r="B125" s="10">
        <f>1386.4+576+250+1800+2246+5450+1400+2160+200+1532+1968.2+28.75+5600+675+2656.3+510+1000+325+700+120+320+5038.75+950+1435.5+700+848+560+1260</f>
        <v>41695.9</v>
      </c>
      <c r="C125" s="17">
        <f t="shared" si="4"/>
        <v>41695.9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103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127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44</v>
      </c>
      <c r="B128" s="10">
        <f>1480+1850+1850+1850+1850</f>
        <v>8880</v>
      </c>
      <c r="C128" s="17">
        <f t="shared" si="4"/>
        <v>8880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108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47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48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49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99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106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77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86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95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B120+B97+B55+B33+B27+B25+B24+B17</f>
        <v>1757908.0499999998</v>
      </c>
      <c r="C141" s="17">
        <f t="shared" si="4"/>
        <v>1757908.0499999998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113</v>
      </c>
      <c r="B143" s="25"/>
      <c r="C143" s="25"/>
    </row>
    <row r="144" ht="18">
      <c r="A144" s="7" t="s">
        <v>112</v>
      </c>
    </row>
    <row r="145" spans="1:3" ht="28.5" customHeight="1">
      <c r="A145" s="25" t="s">
        <v>128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2017-05-03T12:52:33Z</cp:lastPrinted>
  <dcterms:created xsi:type="dcterms:W3CDTF">1996-10-08T23:32:33Z</dcterms:created>
  <dcterms:modified xsi:type="dcterms:W3CDTF">2017-06-01T12:56:07Z</dcterms:modified>
  <cp:category/>
  <cp:version/>
  <cp:contentType/>
  <cp:contentStatus/>
</cp:coreProperties>
</file>