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'!$A$1:$D$89</definedName>
  </definedNames>
  <calcPr fullCalcOnLoad="1"/>
</workbook>
</file>

<file path=xl/sharedStrings.xml><?xml version="1.0" encoding="utf-8"?>
<sst xmlns="http://schemas.openxmlformats.org/spreadsheetml/2006/main" count="81" uniqueCount="80">
  <si>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</si>
  <si>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</si>
  <si>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</si>
  <si>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</si>
  <si>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</si>
  <si>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</si>
  <si>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</si>
  <si>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</si>
  <si>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</si>
  <si>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</si>
  <si>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</si>
  <si>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</si>
  <si>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</si>
  <si>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</si>
  <si>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</si>
  <si>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</si>
  <si>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</si>
  <si>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</si>
  <si>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</si>
  <si>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налог за загрязнение окр.среды</t>
  </si>
  <si>
    <t>наглядные пособия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</si>
  <si>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</si>
  <si>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</si>
  <si>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</si>
  <si>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</si>
  <si>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</si>
  <si>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</si>
  <si>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хозяйственные товары</t>
  </si>
  <si>
    <t>гос.пошлина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</si>
  <si>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</si>
  <si>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</si>
  <si>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</si>
  <si>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</si>
  <si>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</si>
  <si>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пректоры</t>
  </si>
  <si>
    <t>интеракт.доска</t>
  </si>
  <si>
    <t>экраны</t>
  </si>
  <si>
    <t>датчики</t>
  </si>
  <si>
    <t>фото-видеокамеры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</si>
  <si>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</si>
  <si>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</si>
  <si>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</si>
  <si>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</si>
  <si>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</si>
  <si>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</si>
  <si>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</si>
  <si>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полотно нетканное</t>
  </si>
  <si>
    <t>лицензия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</si>
  <si>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</si>
  <si>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</si>
  <si>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</si>
  <si>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</si>
  <si>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2017 год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</si>
  <si>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</si>
  <si>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</si>
  <si>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</si>
  <si>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</si>
  <si>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</si>
  <si>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</si>
  <si>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</si>
  <si>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</si>
  <si>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</si>
  <si>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</si>
  <si>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</si>
  <si>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>повышение квалификации</t>
  </si>
  <si>
    <t xml:space="preserve">защищенный канал </t>
  </si>
  <si>
    <t>обучение</t>
  </si>
  <si>
    <t xml:space="preserve"> Директор  МБОУ Русская СОШ                                                                 Г.В.Колинько                                                  </t>
  </si>
  <si>
    <t>тетради к учебникам</t>
  </si>
  <si>
    <t>классные журналы</t>
  </si>
  <si>
    <t>ремонт локальной сети</t>
  </si>
  <si>
    <t>обслуживание сайта школы</t>
  </si>
  <si>
    <t>медицинский осмотр сотрудников</t>
  </si>
  <si>
    <t>журналы по внеурочной деятельности</t>
  </si>
  <si>
    <t xml:space="preserve">  Гл.бухгалтер                                                                                        Е.Н.Чуприна</t>
  </si>
  <si>
    <t>Информация о расходовании средств субвенции за ноябрь 2017 г.</t>
  </si>
  <si>
    <t xml:space="preserve">от "01" декабря  2017 г. №    </t>
  </si>
  <si>
    <t xml:space="preserve">РОССИЙСКОЙ ФЕДЕРАЦИИ                                                                           И.о заведующего отделом образования  </t>
  </si>
  <si>
    <t>общеобразовательное учреждение                                                                                     Л.В. Шипико</t>
  </si>
  <si>
    <t>бумага офисная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</si>
</sst>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 horizontal="left"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4" fontId="0" fillId="0" borderId="0" xfId="0" applyNumberForma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view="pageBreakPreview" zoomScaleSheetLayoutView="100" zoomScalePageLayoutView="0" workbookViewId="0" topLeftCell="A17">
      <selection activeCell="G18" sqref="G18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1" t="s">
        <v>53</v>
      </c>
      <c r="B1" s="21"/>
      <c r="C1" s="21"/>
      <c r="D1" s="21"/>
      <c r="E1" s="21"/>
    </row>
    <row r="2" spans="1:5" ht="15.75">
      <c r="A2" s="21" t="s">
        <v>77</v>
      </c>
      <c r="B2" s="21"/>
      <c r="C2" s="21"/>
      <c r="D2" s="21"/>
      <c r="E2" s="20"/>
    </row>
    <row r="3" spans="1:5" ht="15.75">
      <c r="A3" s="23" t="s">
        <v>62</v>
      </c>
      <c r="B3" s="23"/>
      <c r="C3" s="23"/>
      <c r="D3" s="23"/>
      <c r="E3" s="20"/>
    </row>
    <row r="4" spans="1:5" ht="15.75">
      <c r="A4" s="21" t="s">
        <v>78</v>
      </c>
      <c r="B4" s="21"/>
      <c r="C4" s="21"/>
      <c r="D4" s="21"/>
      <c r="E4" s="21"/>
    </row>
    <row r="5" spans="1:5" ht="15.75">
      <c r="A5" s="21" t="s">
        <v>54</v>
      </c>
      <c r="B5" s="21"/>
      <c r="C5" s="21"/>
      <c r="D5" s="21"/>
      <c r="E5" s="20"/>
    </row>
    <row r="6" spans="1:5" ht="15.75">
      <c r="A6" s="21" t="s">
        <v>55</v>
      </c>
      <c r="B6" s="21"/>
      <c r="C6" s="21"/>
      <c r="D6" s="21"/>
      <c r="E6" s="20"/>
    </row>
    <row r="7" spans="1:5" ht="15.75">
      <c r="A7" s="21" t="s">
        <v>56</v>
      </c>
      <c r="B7" s="21"/>
      <c r="C7" s="21"/>
      <c r="D7" s="21"/>
      <c r="E7" s="20"/>
    </row>
    <row r="8" spans="1:5" ht="15.75">
      <c r="A8" s="21" t="s">
        <v>57</v>
      </c>
      <c r="B8" s="21"/>
      <c r="C8" s="21"/>
      <c r="D8" s="21"/>
      <c r="E8" s="20"/>
    </row>
    <row r="9" spans="1:5" ht="15.75">
      <c r="A9" s="21" t="s">
        <v>58</v>
      </c>
      <c r="B9" s="21"/>
      <c r="C9" s="21"/>
      <c r="D9" s="21"/>
      <c r="E9" s="20"/>
    </row>
    <row r="10" spans="1:5" ht="15.75">
      <c r="A10" s="21" t="s">
        <v>59</v>
      </c>
      <c r="B10" s="21"/>
      <c r="C10" s="21"/>
      <c r="D10" s="21"/>
      <c r="E10" s="20"/>
    </row>
    <row r="11" spans="1:5" ht="15.75">
      <c r="A11" s="23" t="s">
        <v>60</v>
      </c>
      <c r="B11" s="23"/>
      <c r="C11" s="23"/>
      <c r="D11" s="23"/>
      <c r="E11" s="19"/>
    </row>
    <row r="12" spans="1:5" ht="15.75">
      <c r="A12" s="23" t="s">
        <v>61</v>
      </c>
      <c r="B12" s="23"/>
      <c r="C12" s="23"/>
      <c r="D12" s="23"/>
      <c r="E12" s="19"/>
    </row>
    <row r="13" spans="1:5" ht="20.25" customHeight="1">
      <c r="A13" s="23" t="s">
        <v>76</v>
      </c>
      <c r="B13" s="23"/>
      <c r="C13" s="23"/>
      <c r="D13" s="23"/>
      <c r="E13"/>
    </row>
    <row r="14" spans="1:5" ht="42" customHeight="1">
      <c r="A14" s="26" t="s">
        <v>75</v>
      </c>
      <c r="B14" s="27"/>
      <c r="C14" s="27"/>
      <c r="D14" s="27"/>
      <c r="E14"/>
    </row>
    <row r="15" spans="1:4" ht="47.25" customHeight="1">
      <c r="A15" s="22" t="s">
        <v>50</v>
      </c>
      <c r="B15" s="22"/>
      <c r="C15" s="22"/>
      <c r="D15" s="22"/>
    </row>
    <row r="16" spans="1:14" s="4" customFormat="1" ht="60" customHeight="1">
      <c r="A16" s="8"/>
      <c r="B16" s="15" t="s">
        <v>52</v>
      </c>
      <c r="C16" s="16" t="s">
        <v>32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29</v>
      </c>
      <c r="B17" s="17">
        <f>B18</f>
        <v>5016509.089999998</v>
      </c>
      <c r="C17" s="17">
        <f aca="true" t="shared" si="0" ref="C17:C34">SUM(B17:B17)</f>
        <v>5016509.089999998</v>
      </c>
      <c r="D17" s="1"/>
      <c r="E17" s="1" t="s">
        <v>49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30</v>
      </c>
      <c r="B18" s="18">
        <f>157300+3100+3659.01+243166.92+1135+54475+7513.89+14736.96+1731.7+145300+1000+292689.78+55141+7041.38+2551+1631+3691.71+4174.64+624+102897.37+3755.2+292387.9+55755+110557.34+82.31+3778.78+250876.74+51787+162900+3464.66+552.19+19922.24+2977+53896+90656.18+239216.89+13547+3958.25+6+0.47+46.83+131286.08+15612+42611.84+6158+143300+164926.32+24226+29403.24+22055.08+23323.88+10755+6976.88+624+164545.32+50000+10569.06+1370+7604.77+2207+17569.34+53600+1181+7903.18+3273+21896.86+926+6193.28+24699+1469.5+101774.27+373.52+14050.84+2099+83+62000+557.4+3825.84+578+158986.58+29767+2598.9+20108.46+2811+104.71+168700+2125+13770.31+240952.47+3422.08+54548+7112.05+853+172500+5161.76+354+243938.72+59708+3457.1+2156.84+323+177452.27+306</f>
        <v>5016509.089999998</v>
      </c>
      <c r="C18" s="17">
        <f t="shared" si="0"/>
        <v>5016509.089999998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31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5998.39</v>
      </c>
      <c r="C20" s="17">
        <f t="shared" si="0"/>
        <v>5998.39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40</v>
      </c>
      <c r="B21" s="10">
        <f>48.39+50+50+50+50+50+50+50+50+50+50+50+50+50+50+50+50+50+50+50</f>
        <v>998.39</v>
      </c>
      <c r="C21" s="17">
        <f t="shared" si="0"/>
        <v>998.39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45</v>
      </c>
      <c r="B22" s="10"/>
      <c r="C22" s="17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43</v>
      </c>
      <c r="B23" s="10">
        <f>500+500+500+1000+500+1000+1000</f>
        <v>5000</v>
      </c>
      <c r="C23" s="17">
        <f t="shared" si="0"/>
        <v>5000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23538.25+13384.5+101537.54+923.07+100598.47+13260.71+914.53+23320.59+23911.63+13596.82+937.7+103148.32+1810.81+419.78+16.46+238.7+102618.63+932.89+13527+23788.87+106992.58+10.3+14103.56+24802.86+1.36+0.1+972.66+2.39+27170.58+1946.58+228345+76758.09+1000+49900+6600+11600+379.33+9596.59+692.88+17118.16+67215.46+976.34+24896.7+14156.95+107419.52+5912.25+1370.57+109504.61+995.5+14434.71+25385.16</f>
        <v>1512686.06</v>
      </c>
      <c r="C24" s="17">
        <f t="shared" si="0"/>
        <v>1512686.06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f>1693.77+2990+1640.44+1629.84+2990+2990+1981.69+2990+1712.65+53506+1660.73+2990+1768.4+2990+2058.42+2058.42+2990+2129.19+2058.42+2058.42+2990+2065.47+2990+1963.99+1831.68+2990+2058.42+2058.42+2058.42</f>
        <v>117892.78999999998</v>
      </c>
      <c r="C25" s="17">
        <f t="shared" si="0"/>
        <v>117892.78999999998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f>133+150.5+266+301+602+451.5</f>
        <v>1904</v>
      </c>
      <c r="C26" s="17">
        <f t="shared" si="0"/>
        <v>1904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39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24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7" customHeight="1">
      <c r="A33" s="13" t="s">
        <v>0</v>
      </c>
      <c r="B33" s="12">
        <f>B34+B35+B36+B37+B38+B39+B40</f>
        <v>15400</v>
      </c>
      <c r="C33" s="17">
        <f t="shared" si="0"/>
        <v>15400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42</v>
      </c>
      <c r="B37" s="10">
        <v>9900</v>
      </c>
      <c r="C37" s="17">
        <f t="shared" si="1"/>
        <v>9900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70</v>
      </c>
      <c r="B38" s="10">
        <v>2500</v>
      </c>
      <c r="C38" s="17">
        <f t="shared" si="1"/>
        <v>2500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71</v>
      </c>
      <c r="B39" s="10">
        <f>1500+1500</f>
        <v>3000</v>
      </c>
      <c r="C39" s="17">
        <f t="shared" si="1"/>
        <v>3000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4" customFormat="1" ht="18">
      <c r="A41" s="13" t="s">
        <v>1</v>
      </c>
      <c r="B41" s="12">
        <f>B42+B43+B44+B45+B46+B47+B48+B49+B50</f>
        <v>157843.9</v>
      </c>
      <c r="C41" s="17">
        <f t="shared" si="1"/>
        <v>157843.9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43</v>
      </c>
      <c r="B42" s="10">
        <f>4000+2000+5200</f>
        <v>11200</v>
      </c>
      <c r="C42" s="17">
        <f>SUM(B42:B42)</f>
        <v>11200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72</v>
      </c>
      <c r="B43" s="10">
        <v>25680</v>
      </c>
      <c r="C43" s="1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36">
      <c r="A44" s="9" t="s">
        <v>44</v>
      </c>
      <c r="B44" s="10">
        <f>10000+14256</f>
        <v>24256</v>
      </c>
      <c r="C44" s="17">
        <f>SUM(B44:B44)</f>
        <v>24256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48</v>
      </c>
      <c r="B45" s="10"/>
      <c r="C45" s="17">
        <f aca="true" t="shared" si="2" ref="C45:C70"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47</v>
      </c>
      <c r="B46" s="10">
        <v>18570</v>
      </c>
      <c r="C46" s="17">
        <f t="shared" si="2"/>
        <v>18570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66</v>
      </c>
      <c r="B47" s="10">
        <f>3000+2000+2000+2000</f>
        <v>9000</v>
      </c>
      <c r="C47" s="17">
        <f t="shared" si="2"/>
        <v>9000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64</v>
      </c>
      <c r="B48" s="10">
        <f>4700+2800</f>
        <v>7500</v>
      </c>
      <c r="C48" s="17">
        <f t="shared" si="2"/>
        <v>7500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65</v>
      </c>
      <c r="B49" s="10">
        <v>52347.9</v>
      </c>
      <c r="C49" s="17">
        <f t="shared" si="2"/>
        <v>52347.9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63</v>
      </c>
      <c r="B50" s="10">
        <f>6290+3000</f>
        <v>9290</v>
      </c>
      <c r="C50" s="17">
        <f t="shared" si="2"/>
        <v>9290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4" customFormat="1" ht="18">
      <c r="A51" s="11">
        <v>262</v>
      </c>
      <c r="B51" s="12"/>
      <c r="C51" s="17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4" customFormat="1" ht="18">
      <c r="A52" s="13" t="s">
        <v>13</v>
      </c>
      <c r="B52" s="12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15</v>
      </c>
      <c r="B53" s="10"/>
      <c r="C53" s="17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14</v>
      </c>
      <c r="B54" s="10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16</v>
      </c>
      <c r="B55" s="10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19</v>
      </c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17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41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8">
      <c r="A59" s="9" t="s">
        <v>18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8">
      <c r="A60" s="9" t="s">
        <v>28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14" customFormat="1" ht="18">
      <c r="A61" s="11" t="s">
        <v>4</v>
      </c>
      <c r="B61" s="12">
        <f>B63+B66</f>
        <v>136670.6</v>
      </c>
      <c r="C61" s="17">
        <f t="shared" si="2"/>
        <v>136670.6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20</v>
      </c>
      <c r="B62" s="10"/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21</v>
      </c>
      <c r="B63" s="10">
        <v>136670.6</v>
      </c>
      <c r="C63" s="17">
        <f t="shared" si="2"/>
        <v>136670.6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22</v>
      </c>
      <c r="B64" s="10"/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23</v>
      </c>
      <c r="B65" s="10"/>
      <c r="C65" s="17">
        <f t="shared" si="2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25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26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24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33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34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35</v>
      </c>
      <c r="B71" s="10"/>
      <c r="C71" s="17">
        <f aca="true" t="shared" si="3" ref="C71:C82">SUM(B71:B71)</f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36</v>
      </c>
      <c r="B72" s="10"/>
      <c r="C72" s="17">
        <f t="shared" si="3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37</v>
      </c>
      <c r="B73" s="10"/>
      <c r="C73" s="17">
        <f t="shared" si="3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38</v>
      </c>
      <c r="B74" s="10"/>
      <c r="C74" s="17">
        <f t="shared" si="3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14" customFormat="1" ht="18">
      <c r="A75" s="13" t="s">
        <v>2</v>
      </c>
      <c r="B75" s="12">
        <f>B76+B77+B78+B79+B80+B81</f>
        <v>66426.02</v>
      </c>
      <c r="C75" s="17">
        <f t="shared" si="3"/>
        <v>66426.02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27</v>
      </c>
      <c r="B76" s="10">
        <v>6720</v>
      </c>
      <c r="C76" s="17">
        <f t="shared" si="3"/>
        <v>6720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46</v>
      </c>
      <c r="B77" s="10"/>
      <c r="C77" s="17">
        <f>B77</f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73</v>
      </c>
      <c r="B78" s="10">
        <v>350</v>
      </c>
      <c r="C78" s="17">
        <f>B78</f>
        <v>350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79</v>
      </c>
      <c r="B79" s="10">
        <v>9972.72</v>
      </c>
      <c r="C79" s="17">
        <f t="shared" si="3"/>
        <v>9972.72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36.75" customHeight="1">
      <c r="A80" s="9" t="s">
        <v>69</v>
      </c>
      <c r="B80" s="10">
        <v>2520</v>
      </c>
      <c r="C80" s="17">
        <f t="shared" si="3"/>
        <v>2520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68</v>
      </c>
      <c r="B81" s="10">
        <v>46863.3</v>
      </c>
      <c r="C81" s="17">
        <f t="shared" si="3"/>
        <v>46863.3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14" customFormat="1" ht="34.5" customHeight="1">
      <c r="A82" s="13" t="s">
        <v>3</v>
      </c>
      <c r="B82" s="12">
        <f>B75+B61+B41+B33+B26+B25+B24+B20+B17</f>
        <v>7031330.849999998</v>
      </c>
      <c r="C82" s="17">
        <f t="shared" si="3"/>
        <v>7031330.849999998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ht="18">
      <c r="D83" s="28">
        <f>B75+B61+B41+B33-B42+B25</f>
        <v>483033.31</v>
      </c>
    </row>
    <row r="84" spans="1:3" ht="38.25" customHeight="1">
      <c r="A84" s="24" t="s">
        <v>67</v>
      </c>
      <c r="B84" s="24"/>
      <c r="C84" s="24"/>
    </row>
    <row r="85" ht="18">
      <c r="A85" s="7" t="s">
        <v>51</v>
      </c>
    </row>
    <row r="86" spans="1:3" ht="29.25" customHeight="1">
      <c r="A86" s="25" t="s">
        <v>74</v>
      </c>
      <c r="B86" s="25"/>
      <c r="C86" s="25"/>
    </row>
  </sheetData>
  <sheetProtection/>
  <mergeCells count="17">
    <mergeCell ref="A84:C84"/>
    <mergeCell ref="A86:C86"/>
    <mergeCell ref="A1:E1"/>
    <mergeCell ref="A4:E4"/>
    <mergeCell ref="A5:D5"/>
    <mergeCell ref="A6:D6"/>
    <mergeCell ref="A14:D14"/>
    <mergeCell ref="A13:D13"/>
    <mergeCell ref="A2:D2"/>
    <mergeCell ref="A3:D3"/>
    <mergeCell ref="A7:D7"/>
    <mergeCell ref="A9:D9"/>
    <mergeCell ref="A15:D15"/>
    <mergeCell ref="A8:D8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2017-06-30T09:08:30Z</cp:lastPrinted>
  <dcterms:created xsi:type="dcterms:W3CDTF">1996-10-08T23:32:33Z</dcterms:created>
  <dcterms:modified xsi:type="dcterms:W3CDTF">2017-12-29T13:17:45Z</dcterms:modified>
  <cp:category/>
  <cp:version/>
  <cp:contentType/>
  <cp:contentStatus/>
</cp:coreProperties>
</file>