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'!$A$1:$C$142</definedName>
  </definedNames>
  <calcPr fullCalcOnLoad="1"/>
</workbook>
</file>

<file path=xl/sharedStrings.xml><?xml version="1.0" encoding="utf-8"?>
<sst xmlns="http://schemas.openxmlformats.org/spreadsheetml/2006/main" count="131" uniqueCount="130">
  <si>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</si>
  <si>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</si>
  <si>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</si>
  <si>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</si>
  <si>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</si>
  <si>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</si>
  <si>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</si>
  <si>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</si>
  <si>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</si>
  <si>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</si>
  <si>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</si>
  <si>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</si>
  <si>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</si>
  <si>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</si>
  <si>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</si>
  <si>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</si>
  <si>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</si>
  <si>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</si>
  <si>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</si>
  <si>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</si>
  <si>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</si>
  <si>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</si>
  <si>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</si>
  <si>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</si>
  <si>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</si>
  <si>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</si>
  <si>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</si>
  <si>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</si>
  <si>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</si>
  <si>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</si>
  <si>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</si>
  <si>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</si>
  <si>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</si>
  <si>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</si>
  <si>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</si>
  <si>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</si>
  <si>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</si>
  <si>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</si>
  <si>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</si>
  <si>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</si>
  <si>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канцел.товары</t>
  </si>
  <si>
    <t>гос.пошлина</t>
  </si>
  <si>
    <t xml:space="preserve">трудовое соглашение 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</si>
  <si>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</si>
  <si>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</si>
  <si>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</si>
  <si>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</si>
  <si>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</si>
  <si>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</si>
  <si>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</si>
  <si>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</si>
  <si>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</si>
  <si>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</si>
  <si>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</si>
  <si>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</si>
  <si>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</si>
  <si>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</si>
  <si>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</si>
  <si>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</si>
  <si>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</si>
  <si>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</si>
  <si>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</si>
  <si>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</si>
  <si>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</si>
  <si>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</si>
  <si>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</si>
  <si>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</si>
  <si>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</si>
  <si>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</si>
  <si>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</si>
  <si>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</si>
  <si>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</si>
  <si>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</si>
  <si>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</si>
  <si>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</si>
  <si>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</si>
  <si>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</si>
  <si>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</si>
  <si>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</si>
  <si>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</si>
  <si>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</si>
  <si>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</si>
  <si>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</si>
  <si>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</si>
  <si>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</si>
  <si>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</si>
  <si>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</si>
  <si>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</si>
  <si>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</si>
  <si>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</si>
  <si>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</si>
  <si>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</si>
  <si>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</si>
  <si>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</si>
  <si>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</si>
  <si>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</si>
  <si>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БТИ изготовление технических паспортов</t>
  </si>
  <si>
    <t>флаги РО и РФ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</si>
  <si>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</si>
  <si>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</si>
  <si>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</si>
  <si>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</si>
  <si>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</si>
  <si>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</si>
  <si>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</si>
  <si>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</si>
  <si>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</si>
  <si>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</si>
  <si>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установка программы Windows</t>
  </si>
  <si>
    <t>узлы учета</t>
  </si>
  <si>
    <t>ремонт электроосвещения</t>
  </si>
  <si>
    <t xml:space="preserve">водонагреватель </t>
  </si>
  <si>
    <t>роутер</t>
  </si>
  <si>
    <t>бензотример</t>
  </si>
  <si>
    <t>диэлектрические товары</t>
  </si>
  <si>
    <t>конфорки</t>
  </si>
  <si>
    <t>оплата труда дош.группа</t>
  </si>
  <si>
    <t>установка счетчика дош.группа</t>
  </si>
  <si>
    <t>вывоз ТКО</t>
  </si>
  <si>
    <t>дезсредства</t>
  </si>
  <si>
    <t>2020 год</t>
  </si>
  <si>
    <t>борьба с комарами</t>
  </si>
  <si>
    <t>бесконтактный термометр</t>
  </si>
  <si>
    <t>маски медицинские защитные, перчатки</t>
  </si>
  <si>
    <t xml:space="preserve">СИЗ 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</si>
  <si>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</si>
  <si>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</si>
  <si>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лакокрасочный материал</t>
  </si>
  <si>
    <t xml:space="preserve">от "05" ноября  2020 г. №    </t>
  </si>
  <si>
    <t>Информация о расходовании средств местного бюджета (дошкольная группа)                                       за октябрь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</si>
</sst>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Fill="1" applyBorder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view="pageBreakPreview" zoomScaleSheetLayoutView="100" zoomScalePageLayoutView="0" workbookViewId="0" topLeftCell="A1">
      <selection activeCell="B121" sqref="B121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4" t="s">
        <v>86</v>
      </c>
      <c r="B1" s="24"/>
      <c r="C1" s="24"/>
      <c r="D1" s="24"/>
      <c r="E1" s="24"/>
    </row>
    <row r="2" spans="1:5" ht="15">
      <c r="A2" s="24" t="s">
        <v>102</v>
      </c>
      <c r="B2" s="24"/>
      <c r="C2" s="24"/>
      <c r="D2" s="24"/>
      <c r="E2" s="19"/>
    </row>
    <row r="3" spans="1:5" ht="15">
      <c r="A3" s="25" t="s">
        <v>100</v>
      </c>
      <c r="B3" s="25"/>
      <c r="C3" s="25"/>
      <c r="D3" s="25"/>
      <c r="E3" s="19"/>
    </row>
    <row r="4" spans="1:5" ht="15">
      <c r="A4" s="24" t="s">
        <v>101</v>
      </c>
      <c r="B4" s="24"/>
      <c r="C4" s="24"/>
      <c r="D4" s="24"/>
      <c r="E4" s="24"/>
    </row>
    <row r="5" spans="1:5" ht="15">
      <c r="A5" s="24" t="s">
        <v>87</v>
      </c>
      <c r="B5" s="24"/>
      <c r="C5" s="24"/>
      <c r="D5" s="24"/>
      <c r="E5" s="19"/>
    </row>
    <row r="6" spans="1:5" ht="15">
      <c r="A6" s="24" t="s">
        <v>88</v>
      </c>
      <c r="B6" s="24"/>
      <c r="C6" s="24"/>
      <c r="D6" s="24"/>
      <c r="E6" s="19"/>
    </row>
    <row r="7" spans="1:5" ht="15">
      <c r="A7" s="24" t="s">
        <v>89</v>
      </c>
      <c r="B7" s="24"/>
      <c r="C7" s="24"/>
      <c r="D7" s="24"/>
      <c r="E7" s="19"/>
    </row>
    <row r="8" spans="1:5" ht="15">
      <c r="A8" s="24" t="s">
        <v>90</v>
      </c>
      <c r="B8" s="24"/>
      <c r="C8" s="24"/>
      <c r="D8" s="24"/>
      <c r="E8" s="19"/>
    </row>
    <row r="9" spans="1:5" ht="15">
      <c r="A9" s="24" t="s">
        <v>91</v>
      </c>
      <c r="B9" s="24"/>
      <c r="C9" s="24"/>
      <c r="D9" s="24"/>
      <c r="E9" s="19"/>
    </row>
    <row r="10" spans="1:5" ht="15">
      <c r="A10" s="24" t="s">
        <v>92</v>
      </c>
      <c r="B10" s="24"/>
      <c r="C10" s="24"/>
      <c r="D10" s="24"/>
      <c r="E10" s="19"/>
    </row>
    <row r="11" spans="1:5" ht="15">
      <c r="A11" s="25" t="s">
        <v>93</v>
      </c>
      <c r="B11" s="25"/>
      <c r="C11" s="25"/>
      <c r="D11" s="25"/>
      <c r="E11" s="20"/>
    </row>
    <row r="12" spans="1:5" ht="20.25" customHeight="1">
      <c r="A12" s="25" t="s">
        <v>94</v>
      </c>
      <c r="B12" s="25"/>
      <c r="C12" s="25"/>
      <c r="D12" s="25"/>
      <c r="E12" s="20"/>
    </row>
    <row r="13" spans="1:5" ht="14.25" customHeight="1">
      <c r="A13" s="25" t="s">
        <v>128</v>
      </c>
      <c r="B13" s="25"/>
      <c r="C13" s="25"/>
      <c r="D13" s="25"/>
      <c r="E13" s="21"/>
    </row>
    <row r="14" spans="1:5" ht="54" customHeight="1">
      <c r="A14" s="27" t="s">
        <v>129</v>
      </c>
      <c r="B14" s="28"/>
      <c r="C14" s="28"/>
      <c r="D14" s="28"/>
      <c r="E14"/>
    </row>
    <row r="15" spans="1:5" ht="49.5" customHeight="1">
      <c r="A15" s="23" t="s">
        <v>85</v>
      </c>
      <c r="B15" s="23"/>
      <c r="C15" s="23"/>
      <c r="D15" s="23"/>
      <c r="E15"/>
    </row>
    <row r="16" spans="1:14" s="4" customFormat="1" ht="60" customHeight="1">
      <c r="A16" s="8"/>
      <c r="B16" s="15" t="s">
        <v>120</v>
      </c>
      <c r="C16" s="16" t="s">
        <v>50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48</v>
      </c>
      <c r="B17" s="17">
        <f>B18+B19+B20</f>
        <v>611663.54</v>
      </c>
      <c r="C17" s="17">
        <f aca="true" t="shared" si="0" ref="C17:C53">SUM(B17:B17)</f>
        <v>611663.54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/>
      <c r="B18" s="18"/>
      <c r="C18" s="17">
        <f t="shared" si="0"/>
        <v>0</v>
      </c>
    </row>
    <row r="19" spans="1:14" s="14" customFormat="1" ht="18">
      <c r="A19" s="9" t="s">
        <v>116</v>
      </c>
      <c r="B19" s="18">
        <f>413868.33+62772.08+71186.35+63836.78</f>
        <v>611663.54</v>
      </c>
      <c r="C19" s="17">
        <f t="shared" si="0"/>
        <v>611663.54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49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64</v>
      </c>
      <c r="B22" s="10"/>
      <c r="C22" s="17">
        <f t="shared" si="0"/>
        <v>0</v>
      </c>
      <c r="D22" s="1"/>
      <c r="E22" s="1"/>
      <c r="F22" s="1" t="s">
        <v>72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71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51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117866.54+19077.98+19026.43+21602.49</f>
        <v>177573.43999999997</v>
      </c>
      <c r="C25" s="17">
        <f>B25</f>
        <v>177573.43999999997</v>
      </c>
      <c r="D25" s="1" t="s">
        <v>69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 hidden="1">
      <c r="A26" s="9"/>
      <c r="B26" s="10"/>
      <c r="C26" s="17">
        <f>B26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8">
      <c r="A27" s="9"/>
      <c r="B27" s="10"/>
      <c r="C27" s="17">
        <f>B27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1">
        <v>221</v>
      </c>
      <c r="B28" s="12">
        <f>936+936+936+936+936+936+936+936</f>
        <v>7488</v>
      </c>
      <c r="C28" s="17">
        <f t="shared" si="0"/>
        <v>7488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21" customHeight="1">
      <c r="A29" s="11">
        <v>222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6</v>
      </c>
      <c r="B30" s="12">
        <f>B31+B32+B33+B35+B34</f>
        <v>123636.57</v>
      </c>
      <c r="C30" s="17">
        <f t="shared" si="0"/>
        <v>123636.57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7</v>
      </c>
      <c r="B31" s="10">
        <f>10807.4+7878.99+6399+1853+2028.26+1539.11+1979.87+1484.9+2728.47+1883.34</f>
        <v>38582.34</v>
      </c>
      <c r="C31" s="17">
        <f t="shared" si="0"/>
        <v>38582.34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63</v>
      </c>
      <c r="B32" s="10">
        <f>31760.53+22768.27+19589.2</f>
        <v>74118</v>
      </c>
      <c r="C32" s="17">
        <f>SUM(B32:B32)</f>
        <v>74118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8</v>
      </c>
      <c r="B33" s="10">
        <f>739.84+326.4+217.6+445.94+779.5+623.6</f>
        <v>3132.8799999999997</v>
      </c>
      <c r="C33" s="17">
        <f>SUM(B33:B33)</f>
        <v>3132.8799999999997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" customHeight="1">
      <c r="A34" s="9" t="s">
        <v>118</v>
      </c>
      <c r="B34" s="10">
        <f>1208.5+402.83+1208.5</f>
        <v>2819.83</v>
      </c>
      <c r="C34" s="17">
        <f>SUM(B34:B34)</f>
        <v>2819.83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" customHeight="1">
      <c r="A35" s="9" t="s">
        <v>9</v>
      </c>
      <c r="B35" s="10">
        <f>4983.52</f>
        <v>4983.52</v>
      </c>
      <c r="C35" s="17">
        <f t="shared" si="0"/>
        <v>4983.52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24" customHeight="1">
      <c r="A36" s="11">
        <v>224</v>
      </c>
      <c r="B36" s="12"/>
      <c r="C36" s="17">
        <f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27" customHeight="1">
      <c r="A37" s="13" t="s">
        <v>0</v>
      </c>
      <c r="B37" s="12">
        <f>B38+B39+B40+B41+B42+B43+B44+B45+B46+B47+B48+B49+B50+B51+B52+B53+B54+B55+B57+B56+B58</f>
        <v>63767.75</v>
      </c>
      <c r="C37" s="17">
        <f t="shared" si="0"/>
        <v>63767.75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.75" customHeight="1" hidden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11</v>
      </c>
      <c r="B39" s="10">
        <f>1512+504+798+798+798+798+798</f>
        <v>6006</v>
      </c>
      <c r="C39" s="17">
        <f t="shared" si="0"/>
        <v>6006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12</v>
      </c>
      <c r="B40" s="10">
        <f>657+657+657+657</f>
        <v>2628</v>
      </c>
      <c r="C40" s="17">
        <f t="shared" si="0"/>
        <v>2628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121</v>
      </c>
      <c r="B41" s="10">
        <f>657+657+657</f>
        <v>1971</v>
      </c>
      <c r="C41" s="17">
        <f t="shared" si="0"/>
        <v>1971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14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95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80</v>
      </c>
      <c r="B45" s="10">
        <v>5004</v>
      </c>
      <c r="C45" s="17">
        <f t="shared" si="0"/>
        <v>5004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109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65</v>
      </c>
      <c r="B47" s="10">
        <f>10257.5+10257.5+10257.5+5128.75+5128.75+5128.75</f>
        <v>46158.75</v>
      </c>
      <c r="C47" s="17">
        <f t="shared" si="0"/>
        <v>46158.75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hidden="1">
      <c r="A48" s="9" t="s">
        <v>107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hidden="1">
      <c r="A49" s="9" t="s">
        <v>99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 hidden="1">
      <c r="A50" s="9" t="s">
        <v>96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4" customHeight="1">
      <c r="A51" s="9" t="s">
        <v>16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17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70</v>
      </c>
      <c r="B53" s="10">
        <v>2000</v>
      </c>
      <c r="C53" s="17">
        <f t="shared" si="0"/>
        <v>2000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52</v>
      </c>
      <c r="B54" s="10"/>
      <c r="C54" s="17">
        <f aca="true" t="shared" si="1" ref="C54:C63">SUM(B54:B54)</f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110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>
      <c r="A56" s="9" t="s">
        <v>13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36">
      <c r="A57" s="9" t="s">
        <v>31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hidden="1">
      <c r="A58" s="9" t="s">
        <v>43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3" t="s">
        <v>1</v>
      </c>
      <c r="B59" s="12">
        <f>B60+B61+B62+B63+B64+B65+B66+B67+B68+B69+B70+B71+B72+B73+B74+B75+B76+B77+B78+B79+B80+B81+B82+B83+B84+B85+B86+B87+B88</f>
        <v>40775</v>
      </c>
      <c r="C59" s="17">
        <f t="shared" si="1"/>
        <v>40775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18</v>
      </c>
      <c r="B60" s="10">
        <f>13525</f>
        <v>13525</v>
      </c>
      <c r="C60" s="17">
        <f t="shared" si="1"/>
        <v>13525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83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66</v>
      </c>
      <c r="B63" s="10">
        <f>4680+4836+4680+1504</f>
        <v>15700</v>
      </c>
      <c r="C63" s="17">
        <f t="shared" si="1"/>
        <v>15700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44</v>
      </c>
      <c r="B64" s="10"/>
      <c r="C64" s="17">
        <f aca="true" t="shared" si="2" ref="C64:C86">SUM(B64:B64)</f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36">
      <c r="A65" s="9" t="s">
        <v>95</v>
      </c>
      <c r="B65" s="10">
        <f>7700+3850</f>
        <v>11550</v>
      </c>
      <c r="C65" s="17">
        <f t="shared" si="2"/>
        <v>11550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 hidden="1">
      <c r="A66" s="9" t="s">
        <v>79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105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/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108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53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55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47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 hidden="1">
      <c r="A73" s="9" t="s">
        <v>57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58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59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 t="s">
        <v>21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 hidden="1">
      <c r="A77" s="9" t="s">
        <v>68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 hidden="1">
      <c r="A78" s="9" t="s">
        <v>22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 hidden="1">
      <c r="A79" s="9" t="s">
        <v>23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 hidden="1">
      <c r="A80" s="9" t="s">
        <v>32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 hidden="1">
      <c r="A81" s="9"/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 hidden="1">
      <c r="A82" s="9" t="s">
        <v>42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 hidden="1">
      <c r="A83" s="9" t="s">
        <v>45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 hidden="1">
      <c r="A84" s="9" t="s">
        <v>46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 hidden="1">
      <c r="A85" s="9" t="s">
        <v>24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36" hidden="1">
      <c r="A86" s="9" t="s">
        <v>60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 hidden="1">
      <c r="A87" s="9" t="s">
        <v>20</v>
      </c>
      <c r="B87" s="10"/>
      <c r="C87" s="17">
        <f aca="true" t="shared" si="3" ref="C87:C108">SUM(B87:B87)</f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 hidden="1">
      <c r="A88" s="9" t="s">
        <v>56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18" hidden="1">
      <c r="A89" s="11">
        <v>262</v>
      </c>
      <c r="B89" s="12"/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14" customFormat="1" ht="18">
      <c r="A90" s="13" t="s">
        <v>25</v>
      </c>
      <c r="B90" s="12">
        <f>B91+B92+B93+B94+B95+B96+B97+B98</f>
        <v>0</v>
      </c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27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26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28</v>
      </c>
      <c r="B93" s="10"/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33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29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67</v>
      </c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8" hidden="1">
      <c r="A97" s="9" t="s">
        <v>30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" hidden="1">
      <c r="A98" s="9" t="s">
        <v>41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14" customFormat="1" ht="18">
      <c r="A99" s="11" t="s">
        <v>4</v>
      </c>
      <c r="B99" s="12">
        <f>B109+B100+B106</f>
        <v>15950</v>
      </c>
      <c r="C99" s="17">
        <f>C109</f>
        <v>9000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52.5" customHeight="1" hidden="1">
      <c r="A100" s="9" t="s">
        <v>111</v>
      </c>
      <c r="B100" s="10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 hidden="1">
      <c r="A101" s="9" t="s">
        <v>112</v>
      </c>
      <c r="B101" s="10"/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113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 hidden="1">
      <c r="A103" s="9" t="s">
        <v>73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 hidden="1">
      <c r="A104" s="9" t="s">
        <v>75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 hidden="1">
      <c r="A105" s="9" t="s">
        <v>35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>
      <c r="A106" s="9" t="s">
        <v>34</v>
      </c>
      <c r="B106" s="10">
        <v>1650</v>
      </c>
      <c r="C106" s="17">
        <f t="shared" si="3"/>
        <v>1650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 hidden="1">
      <c r="A107" s="9" t="s">
        <v>54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 hidden="1">
      <c r="A108" s="9" t="s">
        <v>77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122</v>
      </c>
      <c r="B109" s="10">
        <v>14300</v>
      </c>
      <c r="C109" s="17">
        <v>9000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 hidden="1">
      <c r="A110" s="9" t="s">
        <v>61</v>
      </c>
      <c r="B110" s="10"/>
      <c r="C110" s="17">
        <f aca="true" t="shared" si="4" ref="C110:C134">SUM(B110:B110)</f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36" hidden="1">
      <c r="A111" s="9" t="s">
        <v>76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36" hidden="1">
      <c r="A112" s="9" t="s">
        <v>78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 hidden="1">
      <c r="A113" s="9" t="s">
        <v>62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14" customFormat="1" ht="18">
      <c r="A114" s="13" t="s">
        <v>2</v>
      </c>
      <c r="B114" s="12">
        <f>B115+B116+B117+B118+B119+B120+B121+B122+B123+B124+B125+B126+B127+B128+B129+B130+B131+B132+B133+B134</f>
        <v>82734.3</v>
      </c>
      <c r="C114" s="17">
        <f t="shared" si="4"/>
        <v>82734.3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hidden="1">
      <c r="A115" s="9" t="s">
        <v>36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" hidden="1">
      <c r="A116" s="9" t="s">
        <v>97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 hidden="1">
      <c r="A117" s="9" t="s">
        <v>81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>
      <c r="A118" s="9" t="s">
        <v>37</v>
      </c>
      <c r="B118" s="10">
        <f>17595.4+13716.1+7867.2+529.7+2901.8+2941+11787.5+16336.6</f>
        <v>73675.3</v>
      </c>
      <c r="C118" s="17">
        <f t="shared" si="4"/>
        <v>73675.3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36" hidden="1">
      <c r="A119" s="9" t="s">
        <v>106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 hidden="1">
      <c r="A120" s="9" t="s">
        <v>98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103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3.25" customHeight="1" hidden="1">
      <c r="A122" s="9" t="s">
        <v>38</v>
      </c>
      <c r="B122" s="10"/>
      <c r="C122" s="17">
        <f t="shared" si="4"/>
        <v>0</v>
      </c>
      <c r="D122" s="22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127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114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124</v>
      </c>
      <c r="B125" s="10"/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8" hidden="1">
      <c r="A126" s="9" t="s">
        <v>117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39</v>
      </c>
      <c r="B127" s="10">
        <v>1089</v>
      </c>
      <c r="C127" s="17">
        <f t="shared" si="4"/>
        <v>1089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>
      <c r="A128" s="9" t="s">
        <v>119</v>
      </c>
      <c r="B128" s="10">
        <v>5850</v>
      </c>
      <c r="C128" s="17">
        <f t="shared" si="4"/>
        <v>5850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40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 hidden="1">
      <c r="A130" s="9" t="s">
        <v>104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 hidden="1">
      <c r="A131" s="9" t="s">
        <v>82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20.25" customHeight="1">
      <c r="A132" s="9" t="s">
        <v>123</v>
      </c>
      <c r="B132" s="10">
        <v>2120</v>
      </c>
      <c r="C132" s="17">
        <f t="shared" si="4"/>
        <v>2120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 hidden="1">
      <c r="A133" s="9" t="s">
        <v>115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74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14" customFormat="1" ht="34.5" customHeight="1">
      <c r="A135" s="13" t="s">
        <v>3</v>
      </c>
      <c r="B135" s="12">
        <f>B17+B21+B25+B37+B59+B99+B114+B30+B28</f>
        <v>1123588.6</v>
      </c>
      <c r="C135" s="17">
        <f>SUM(B135:B135)</f>
        <v>1123588.6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7" spans="1:3" ht="18" customHeight="1">
      <c r="A137" s="26" t="s">
        <v>125</v>
      </c>
      <c r="B137" s="26"/>
      <c r="C137" s="26"/>
    </row>
    <row r="138" ht="18">
      <c r="A138" s="7" t="s">
        <v>84</v>
      </c>
    </row>
    <row r="139" spans="1:3" ht="28.5" customHeight="1">
      <c r="A139" s="26" t="s">
        <v>126</v>
      </c>
      <c r="B139" s="26"/>
      <c r="C139" s="26"/>
    </row>
  </sheetData>
  <sheetProtection/>
  <mergeCells count="17">
    <mergeCell ref="A137:C137"/>
    <mergeCell ref="A139:C139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5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2020-10-15T06:53:00Z</cp:lastPrinted>
  <dcterms:created xsi:type="dcterms:W3CDTF">1996-10-08T23:32:33Z</dcterms:created>
  <dcterms:modified xsi:type="dcterms:W3CDTF">2020-11-03T07:50:33Z</dcterms:modified>
  <cp:category/>
  <cp:version/>
  <cp:contentType/>
  <cp:contentStatus/>
</cp:coreProperties>
</file>