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<sst xmlns="http://schemas.openxmlformats.org/spreadsheetml/2006/main" count="121" uniqueCount="120">
  <si>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</si>
  <si>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</si>
  <si>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</si>
  <si>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</si>
  <si>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</si>
  <si>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</si>
  <si>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</si>
  <si>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</si>
  <si>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</si>
  <si>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</si>
  <si>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</si>
  <si>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</si>
  <si>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</si>
  <si>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</si>
  <si>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</si>
  <si>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</si>
  <si>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</si>
  <si>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утилизация ртут.содерж.ламп</t>
  </si>
  <si>
    <t>290 в.т.ч.</t>
  </si>
  <si>
    <t>земельный налог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</si>
  <si>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</si>
  <si>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</si>
  <si>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</si>
  <si>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</si>
  <si>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</si>
  <si>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</si>
  <si>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</si>
  <si>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</si>
  <si>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</si>
  <si>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</si>
  <si>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</si>
  <si>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кап.рем.канализации</t>
  </si>
  <si>
    <t>отщип по огнезащ.обработке дер.констр.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</si>
  <si>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</si>
  <si>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</si>
  <si>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</si>
  <si>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</si>
  <si>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</si>
  <si>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</si>
  <si>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</si>
  <si>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</si>
  <si>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</si>
  <si>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</si>
  <si>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</si>
  <si>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</si>
  <si>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</si>
  <si>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</si>
  <si>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</si>
  <si>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</si>
  <si>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</si>
  <si>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</si>
  <si>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</si>
  <si>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</si>
  <si>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</si>
  <si>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</si>
  <si>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</si>
  <si>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</si>
  <si>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</si>
  <si>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</si>
  <si>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</si>
  <si>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</si>
  <si>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</si>
  <si>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</si>
  <si>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</si>
  <si>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</si>
  <si>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</si>
  <si>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</si>
  <si>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</si>
  <si>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</si>
  <si>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</si>
  <si>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</si>
  <si>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</si>
  <si>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</si>
  <si>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</si>
  <si>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</si>
  <si>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</si>
  <si>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</si>
  <si>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</si>
  <si>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</si>
  <si>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</si>
  <si>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</si>
  <si>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</si>
  <si>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</si>
  <si>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</si>
  <si>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</si>
  <si>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</si>
  <si>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</si>
  <si>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</si>
  <si>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</si>
  <si>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</si>
  <si>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</si>
  <si>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</si>
  <si>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</si>
  <si>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</si>
  <si>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</si>
  <si>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</si>
  <si>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</si>
  <si>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</si>
  <si>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</si>
  <si>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</si>
  <si>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бесконтактный термометр</t>
  </si>
  <si>
    <t>маски медицинские защитные, перчатки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</si>
  <si>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</si>
  <si>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</si>
  <si>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</si>
  <si>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</si>
  <si>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</si>
  <si>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</si>
  <si>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</si>
  <si>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</si>
  <si>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</si>
  <si>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</si>
  <si>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штамп на ручной оснастке</t>
  </si>
  <si>
    <t xml:space="preserve">замена преобразователя давления </t>
  </si>
  <si>
    <t>текущий ремонт тепловой сети</t>
  </si>
  <si>
    <t xml:space="preserve">от "05" августа 2021 г. №    </t>
  </si>
  <si>
    <t>Информация о расходовании средств местного бюджета  (школа)                                                             за июль 2021 года</t>
  </si>
  <si>
    <t>текущий ремонт водоснабжения</t>
  </si>
  <si>
    <t>Сертификат активации сервиса совместной тех. поддержки ПО ViPNet Client</t>
  </si>
  <si>
    <t>строительные материалы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</si>
</sst>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62</v>
      </c>
      <c r="B1" s="26"/>
      <c r="C1" s="26"/>
      <c r="D1" s="26"/>
      <c r="E1" s="26"/>
    </row>
    <row r="2" spans="1:5" ht="15">
      <c r="A2" s="26" t="s">
        <v>80</v>
      </c>
      <c r="B2" s="26"/>
      <c r="C2" s="26"/>
      <c r="D2" s="26"/>
      <c r="E2" s="19"/>
    </row>
    <row r="3" spans="1:5" ht="15">
      <c r="A3" s="27" t="s">
        <v>78</v>
      </c>
      <c r="B3" s="27"/>
      <c r="C3" s="27"/>
      <c r="D3" s="27"/>
      <c r="E3" s="19"/>
    </row>
    <row r="4" spans="1:5" ht="15">
      <c r="A4" s="26" t="s">
        <v>79</v>
      </c>
      <c r="B4" s="26"/>
      <c r="C4" s="26"/>
      <c r="D4" s="26"/>
      <c r="E4" s="26"/>
    </row>
    <row r="5" spans="1:5" ht="15">
      <c r="A5" s="26" t="s">
        <v>63</v>
      </c>
      <c r="B5" s="26"/>
      <c r="C5" s="26"/>
      <c r="D5" s="26"/>
      <c r="E5" s="19"/>
    </row>
    <row r="6" spans="1:5" ht="15">
      <c r="A6" s="26" t="s">
        <v>64</v>
      </c>
      <c r="B6" s="26"/>
      <c r="C6" s="26"/>
      <c r="D6" s="26"/>
      <c r="E6" s="19"/>
    </row>
    <row r="7" spans="1:5" ht="15">
      <c r="A7" s="26" t="s">
        <v>65</v>
      </c>
      <c r="B7" s="26"/>
      <c r="C7" s="26"/>
      <c r="D7" s="26"/>
      <c r="E7" s="19"/>
    </row>
    <row r="8" spans="1:5" ht="15">
      <c r="A8" s="26" t="s">
        <v>66</v>
      </c>
      <c r="B8" s="26"/>
      <c r="C8" s="26"/>
      <c r="D8" s="26"/>
      <c r="E8" s="19"/>
    </row>
    <row r="9" spans="1:5" ht="15">
      <c r="A9" s="26" t="s">
        <v>67</v>
      </c>
      <c r="B9" s="26"/>
      <c r="C9" s="26"/>
      <c r="D9" s="26"/>
      <c r="E9" s="19"/>
    </row>
    <row r="10" spans="1:5" ht="15">
      <c r="A10" s="26" t="s">
        <v>68</v>
      </c>
      <c r="B10" s="26"/>
      <c r="C10" s="26"/>
      <c r="D10" s="26"/>
      <c r="E10" s="19"/>
    </row>
    <row r="11" spans="1:5" ht="15">
      <c r="A11" s="27" t="s">
        <v>69</v>
      </c>
      <c r="B11" s="27"/>
      <c r="C11" s="27"/>
      <c r="D11" s="27"/>
      <c r="E11" s="20"/>
    </row>
    <row r="12" spans="1:5" ht="20.25" customHeight="1">
      <c r="A12" s="27" t="s">
        <v>70</v>
      </c>
      <c r="B12" s="27"/>
      <c r="C12" s="27"/>
      <c r="D12" s="27"/>
      <c r="E12" s="20"/>
    </row>
    <row r="13" spans="1:5" ht="14.25" customHeight="1">
      <c r="A13" s="27" t="s">
        <v>115</v>
      </c>
      <c r="B13" s="27"/>
      <c r="C13" s="27"/>
      <c r="D13" s="27"/>
      <c r="E13" s="21"/>
    </row>
    <row r="14" spans="1:5" ht="41.25" customHeight="1">
      <c r="A14" s="28" t="s">
        <v>116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61</v>
      </c>
      <c r="B16" s="30"/>
      <c r="C16" s="30"/>
      <c r="D16" s="30"/>
      <c r="E16"/>
    </row>
    <row r="17" spans="1:14" s="4" customFormat="1" ht="60" customHeight="1">
      <c r="A17" s="8"/>
      <c r="B17" s="15" t="s">
        <v>111</v>
      </c>
      <c r="C17" s="16" t="s">
        <v>36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33</v>
      </c>
      <c r="B18" s="17">
        <f>B19</f>
        <v>635172.46</v>
      </c>
      <c r="C18" s="17">
        <f aca="true" t="shared" si="0" ref="C18:C52">SUM(B18:B18)</f>
        <v>635172.46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34</v>
      </c>
      <c r="B19" s="18">
        <f>35200+101625.53+103847.1+140665.31+37480.01+112480.95+103873.56</f>
        <v>635172.46</v>
      </c>
      <c r="C19" s="17">
        <f t="shared" si="0"/>
        <v>635172.46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35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f t="shared" si="0"/>
        <v>0</v>
      </c>
      <c r="D22" s="1"/>
      <c r="E22" s="1"/>
      <c r="F22" s="1" t="s">
        <v>51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50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37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30237.73+30325.16+28165.9+26483.06+28651.99+33370.24</f>
        <v>177234.08</v>
      </c>
      <c r="C25" s="17">
        <f>B25</f>
        <v>177234.08</v>
      </c>
      <c r="D25" s="1" t="s">
        <v>48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1620+1620+1620+1620+1620+1620</f>
        <v>9720</v>
      </c>
      <c r="C26" s="17">
        <f t="shared" si="0"/>
        <v>9720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566877.4400000001</v>
      </c>
      <c r="C28" s="17">
        <f t="shared" si="0"/>
        <v>566877.4400000001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>
        <f>20000+15899.84+23043.71+7281.89+10314.52+10823.58+12872.29+8082.46+3928.33</f>
        <v>112246.62000000002</v>
      </c>
      <c r="C29" s="17">
        <f t="shared" si="0"/>
        <v>112246.62000000002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42</v>
      </c>
      <c r="B30" s="10">
        <f>60120+125553+142497+106761</f>
        <v>434931</v>
      </c>
      <c r="C30" s="17">
        <f>SUM(B30:B30)</f>
        <v>434931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>
        <f>1481.05+1403.1+1169.25+2104.65+2338.5+1169.25</f>
        <v>9665.8</v>
      </c>
      <c r="C31" s="17">
        <f>SUM(B31:B31)</f>
        <v>9665.8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>
        <f>2600+2600</f>
        <v>5200</v>
      </c>
      <c r="C32" s="17">
        <f t="shared" si="0"/>
        <v>5200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95</v>
      </c>
      <c r="B33" s="10">
        <f>805.67+805.67+805.67+805.67+805.67+805.67</f>
        <v>4834.0199999999995</v>
      </c>
      <c r="C33" s="17">
        <f t="shared" si="0"/>
        <v>4834.0199999999995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111126.29</v>
      </c>
      <c r="C35" s="17">
        <f t="shared" si="0"/>
        <v>111126.29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10</v>
      </c>
      <c r="B37" s="10">
        <f>2064+4128+2064+2364+2364+2364</f>
        <v>15348</v>
      </c>
      <c r="C37" s="17">
        <f t="shared" si="0"/>
        <v>15348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11</v>
      </c>
      <c r="B38" s="10">
        <f>2190+2190</f>
        <v>4380</v>
      </c>
      <c r="C38" s="17">
        <f t="shared" si="0"/>
        <v>4380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97</v>
      </c>
      <c r="B39" s="10">
        <f>2190+2190+3780</f>
        <v>8160</v>
      </c>
      <c r="C39" s="17">
        <f t="shared" si="0"/>
        <v>8160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117</v>
      </c>
      <c r="B41" s="10">
        <v>3210</v>
      </c>
      <c r="C41" s="17">
        <f t="shared" si="0"/>
        <v>3210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13</v>
      </c>
      <c r="B42" s="10">
        <v>203.59</v>
      </c>
      <c r="C42" s="17">
        <f t="shared" si="0"/>
        <v>203.59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71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56</v>
      </c>
      <c r="B44" s="10">
        <v>7200</v>
      </c>
      <c r="C44" s="17">
        <f t="shared" si="0"/>
        <v>7200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98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44</v>
      </c>
      <c r="B46" s="10">
        <f>5128.75+5128.75+5128.75+5128.75+5128.75+5128.75</f>
        <v>30772.5</v>
      </c>
      <c r="C46" s="17">
        <f t="shared" si="0"/>
        <v>30772.5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86</v>
      </c>
      <c r="B47" s="10">
        <f>3300+1100</f>
        <v>4400</v>
      </c>
      <c r="C47" s="17">
        <f t="shared" si="0"/>
        <v>4400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77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73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>
      <c r="A50" s="9" t="s">
        <v>14</v>
      </c>
      <c r="B50" s="10">
        <f>9886</f>
        <v>9886</v>
      </c>
      <c r="C50" s="17">
        <f t="shared" si="0"/>
        <v>9886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15</v>
      </c>
      <c r="B51" s="10">
        <f>2500</f>
        <v>2500</v>
      </c>
      <c r="C51" s="17">
        <f t="shared" si="0"/>
        <v>2500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49</v>
      </c>
      <c r="B52" s="10">
        <v>7259</v>
      </c>
      <c r="C52" s="17">
        <f t="shared" si="0"/>
        <v>7259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114</v>
      </c>
      <c r="B53" s="10">
        <v>17807.2</v>
      </c>
      <c r="C53" s="17">
        <f aca="true" t="shared" si="1" ref="C53:C71">SUM(B53:B53)</f>
        <v>17807.2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72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12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23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31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42500</v>
      </c>
      <c r="C58" s="17">
        <f t="shared" si="1"/>
        <v>42500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45</v>
      </c>
      <c r="B60" s="10">
        <f>3500+3500+3500+3500+3500+3500</f>
        <v>21000</v>
      </c>
      <c r="C60" s="17">
        <f t="shared" si="1"/>
        <v>21000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84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>
      <c r="A64" s="9" t="s">
        <v>106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17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46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88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>
      <c r="A68" s="9" t="s">
        <v>99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22</v>
      </c>
      <c r="B70" s="10">
        <f>500</f>
        <v>500</v>
      </c>
      <c r="C70" s="17">
        <f t="shared" si="1"/>
        <v>500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113</v>
      </c>
      <c r="B71" s="10">
        <v>10000</v>
      </c>
      <c r="C71" s="17">
        <f t="shared" si="1"/>
        <v>10000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36">
      <c r="A72" s="9" t="s">
        <v>118</v>
      </c>
      <c r="B72" s="10">
        <v>2900</v>
      </c>
      <c r="C72" s="17">
        <f aca="true" t="shared" si="2" ref="C72:C79">SUM(B72:B72)</f>
        <v>2900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74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102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107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82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71</v>
      </c>
      <c r="B78" s="10">
        <f>4050+4050</f>
        <v>8100</v>
      </c>
      <c r="C78" s="17">
        <f t="shared" si="2"/>
        <v>8100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108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39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18</v>
      </c>
      <c r="B82" s="12">
        <f>B83+B84+B85+B86+B87+B88</f>
        <v>1500</v>
      </c>
      <c r="C82" s="17">
        <f t="shared" si="3"/>
        <v>1500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19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47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30</v>
      </c>
      <c r="B87" s="10">
        <v>1500</v>
      </c>
      <c r="C87" s="17">
        <f t="shared" si="3"/>
        <v>1500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89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90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91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100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96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25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38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54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40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53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55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41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14157</v>
      </c>
      <c r="C104" s="17">
        <f t="shared" si="4"/>
        <v>14157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26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75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57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27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83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76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81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>
      <c r="A112" s="9" t="s">
        <v>109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119</v>
      </c>
      <c r="B113" s="10">
        <f>11392</f>
        <v>11392</v>
      </c>
      <c r="C113" s="17">
        <f t="shared" si="4"/>
        <v>11392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92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93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85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28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94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>
      <c r="A119" s="9" t="s">
        <v>29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110</v>
      </c>
      <c r="B120" s="10">
        <f>445+920</f>
        <v>1365</v>
      </c>
      <c r="C120" s="17">
        <f t="shared" si="4"/>
        <v>1365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58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>
      <c r="A122" s="9" t="s">
        <v>101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112</v>
      </c>
      <c r="B123" s="10">
        <v>780</v>
      </c>
      <c r="C123" s="17">
        <f t="shared" si="4"/>
        <v>780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52</v>
      </c>
      <c r="B124" s="10">
        <f>620</f>
        <v>620</v>
      </c>
      <c r="C124" s="17">
        <f t="shared" si="4"/>
        <v>620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1558287.27</v>
      </c>
      <c r="C125" s="17">
        <f t="shared" si="4"/>
        <v>1558287.27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103</v>
      </c>
      <c r="B127" s="25"/>
      <c r="C127" s="25"/>
    </row>
    <row r="128" ht="18">
      <c r="A128" s="7" t="s">
        <v>60</v>
      </c>
    </row>
    <row r="129" spans="1:3" ht="28.5" customHeight="1">
      <c r="A129" s="25" t="s">
        <v>104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2021-08-05T13:32:21Z</dcterms:modified>
  <cp:category/>
  <cp:version/>
  <cp:contentType/>
  <cp:contentStatus/>
</cp:coreProperties>
</file>