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'!$A$1:$C$151</definedName>
  </definedNames>
  <calcPr fullCalcOnLoad="1"/>
</workbook>
</file>

<file path=xl/sharedStrings.xml><?xml version="1.0" encoding="utf-8"?>
<sst xmlns="http://schemas.openxmlformats.org/spreadsheetml/2006/main" count="142" uniqueCount="141">
  <si>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</si>
  <si>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</si>
  <si>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</si>
  <si>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</si>
  <si>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</si>
  <si>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</si>
  <si>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</si>
  <si>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</si>
  <si>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</si>
  <si>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</si>
  <si>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</si>
  <si>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</si>
  <si>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</si>
  <si>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</si>
  <si>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</si>
  <si>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</si>
  <si>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</si>
  <si>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</si>
  <si>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</si>
  <si>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</si>
  <si>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</si>
  <si>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</si>
  <si>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</si>
  <si>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</si>
  <si>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</si>
  <si>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</si>
  <si>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</si>
  <si>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</si>
  <si>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</si>
  <si>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</si>
  <si>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</si>
  <si>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</si>
  <si>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</si>
  <si>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</si>
  <si>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</si>
  <si>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</si>
  <si>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</si>
  <si>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</si>
  <si>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</si>
  <si>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</si>
  <si>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</si>
  <si>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</si>
  <si>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</si>
  <si>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</si>
  <si>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</si>
  <si>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</si>
  <si>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</si>
  <si>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</si>
  <si>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</si>
  <si>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</si>
  <si>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</si>
  <si>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</si>
  <si>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</si>
  <si>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</si>
  <si>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</si>
  <si>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</si>
  <si>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</si>
  <si>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</si>
  <si>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</si>
  <si>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</si>
  <si>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</si>
  <si>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</si>
  <si>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</si>
  <si>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</si>
  <si>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</si>
  <si>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</si>
  <si>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</si>
  <si>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</si>
  <si>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</si>
  <si>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</si>
  <si>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</si>
  <si>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</si>
  <si>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</si>
  <si>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</si>
  <si>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</si>
  <si>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</si>
  <si>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</si>
  <si>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</si>
  <si>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</si>
  <si>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</si>
  <si>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</si>
  <si>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</si>
  <si>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</si>
  <si>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</si>
  <si>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</si>
  <si>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</si>
  <si>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</si>
  <si>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</si>
  <si>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</si>
  <si>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</si>
  <si>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</si>
  <si>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</si>
  <si>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</si>
  <si>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</si>
  <si>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</si>
  <si>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</si>
  <si>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</si>
  <si>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</si>
  <si>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</si>
  <si>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</si>
  <si>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</si>
  <si>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</si>
  <si>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</si>
  <si>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</si>
  <si>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</si>
  <si>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</si>
  <si>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</si>
  <si>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</si>
  <si>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</si>
  <si>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</si>
  <si>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</si>
  <si>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</si>
  <si>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</si>
  <si>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</si>
  <si>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</si>
  <si>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</si>
  <si>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</si>
  <si>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</si>
  <si>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</si>
  <si>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</si>
  <si>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</si>
  <si>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</si>
  <si>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</si>
  <si>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</si>
  <si>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</si>
  <si>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</si>
  <si>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</si>
  <si>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</si>
  <si>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2020 год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</si>
  <si>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</si>
  <si>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</si>
  <si>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</si>
  <si>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</si>
  <si>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</si>
  <si>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</si>
  <si>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</si>
  <si>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</si>
  <si>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</si>
  <si>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от "07" сентября 2020 г. №    </t>
  </si>
  <si>
    <t>Информация о расходовании средств местного бюджета  (школа)                                                             за август 2020 года</t>
  </si>
  <si>
    <t>физическая охрана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</si>
</sst>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BreakPreview" zoomScaleSheetLayoutView="100" zoomScalePageLayoutView="0" workbookViewId="0" topLeftCell="A50">
      <selection activeCell="B63" sqref="B63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88</v>
      </c>
      <c r="B1" s="26"/>
      <c r="C1" s="26"/>
      <c r="D1" s="26"/>
      <c r="E1" s="26"/>
    </row>
    <row r="2" spans="1:5" ht="15">
      <c r="A2" s="26" t="s">
        <v>106</v>
      </c>
      <c r="B2" s="26"/>
      <c r="C2" s="26"/>
      <c r="D2" s="26"/>
      <c r="E2" s="19"/>
    </row>
    <row r="3" spans="1:5" ht="15">
      <c r="A3" s="27" t="s">
        <v>104</v>
      </c>
      <c r="B3" s="27"/>
      <c r="C3" s="27"/>
      <c r="D3" s="27"/>
      <c r="E3" s="19"/>
    </row>
    <row r="4" spans="1:5" ht="15">
      <c r="A4" s="26" t="s">
        <v>105</v>
      </c>
      <c r="B4" s="26"/>
      <c r="C4" s="26"/>
      <c r="D4" s="26"/>
      <c r="E4" s="26"/>
    </row>
    <row r="5" spans="1:5" ht="15">
      <c r="A5" s="26" t="s">
        <v>89</v>
      </c>
      <c r="B5" s="26"/>
      <c r="C5" s="26"/>
      <c r="D5" s="26"/>
      <c r="E5" s="19"/>
    </row>
    <row r="6" spans="1:5" ht="15">
      <c r="A6" s="26" t="s">
        <v>90</v>
      </c>
      <c r="B6" s="26"/>
      <c r="C6" s="26"/>
      <c r="D6" s="26"/>
      <c r="E6" s="19"/>
    </row>
    <row r="7" spans="1:5" ht="15">
      <c r="A7" s="26" t="s">
        <v>91</v>
      </c>
      <c r="B7" s="26"/>
      <c r="C7" s="26"/>
      <c r="D7" s="26"/>
      <c r="E7" s="19"/>
    </row>
    <row r="8" spans="1:5" ht="15">
      <c r="A8" s="26" t="s">
        <v>92</v>
      </c>
      <c r="B8" s="26"/>
      <c r="C8" s="26"/>
      <c r="D8" s="26"/>
      <c r="E8" s="19"/>
    </row>
    <row r="9" spans="1:5" ht="15">
      <c r="A9" s="26" t="s">
        <v>93</v>
      </c>
      <c r="B9" s="26"/>
      <c r="C9" s="26"/>
      <c r="D9" s="26"/>
      <c r="E9" s="19"/>
    </row>
    <row r="10" spans="1:5" ht="15">
      <c r="A10" s="26" t="s">
        <v>94</v>
      </c>
      <c r="B10" s="26"/>
      <c r="C10" s="26"/>
      <c r="D10" s="26"/>
      <c r="E10" s="19"/>
    </row>
    <row r="11" spans="1:5" ht="15">
      <c r="A11" s="27" t="s">
        <v>95</v>
      </c>
      <c r="B11" s="27"/>
      <c r="C11" s="27"/>
      <c r="D11" s="27"/>
      <c r="E11" s="20"/>
    </row>
    <row r="12" spans="1:5" ht="20.25" customHeight="1">
      <c r="A12" s="27" t="s">
        <v>96</v>
      </c>
      <c r="B12" s="27"/>
      <c r="C12" s="27"/>
      <c r="D12" s="27"/>
      <c r="E12" s="20"/>
    </row>
    <row r="13" spans="1:5" ht="14.25" customHeight="1">
      <c r="A13" s="27" t="s">
        <v>138</v>
      </c>
      <c r="B13" s="27"/>
      <c r="C13" s="27"/>
      <c r="D13" s="27"/>
      <c r="E13" s="21"/>
    </row>
    <row r="14" spans="1:5" ht="41.25" customHeight="1">
      <c r="A14" s="30" t="s">
        <v>139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87</v>
      </c>
      <c r="B16" s="25"/>
      <c r="C16" s="25"/>
      <c r="D16" s="25"/>
      <c r="E16"/>
    </row>
    <row r="17" spans="1:14" s="4" customFormat="1" ht="60" customHeight="1">
      <c r="A17" s="8"/>
      <c r="B17" s="15" t="s">
        <v>128</v>
      </c>
      <c r="C17" s="16" t="s">
        <v>52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49</v>
      </c>
      <c r="B18" s="17">
        <f>B19</f>
        <v>706380.19</v>
      </c>
      <c r="C18" s="17">
        <f aca="true" t="shared" si="0" ref="C18:C52">SUM(B18:B18)</f>
        <v>706380.19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50</v>
      </c>
      <c r="B19" s="18">
        <f>227391.97+95378.31+85229.05+115208.17+104320.44+78852.25</f>
        <v>706380.19</v>
      </c>
      <c r="C19" s="17">
        <f t="shared" si="0"/>
        <v>706380.19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51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66</v>
      </c>
      <c r="B22" s="10"/>
      <c r="C22" s="17">
        <f t="shared" si="0"/>
        <v>0</v>
      </c>
      <c r="D22" s="1"/>
      <c r="E22" s="1"/>
      <c r="F22" s="1" t="s">
        <v>75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74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53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58221.87+25791.81+28269.72+26898.26+33393.04+30159.81</f>
        <v>202734.51</v>
      </c>
      <c r="C25" s="17">
        <f>B25</f>
        <v>202734.51</v>
      </c>
      <c r="D25" s="1" t="s">
        <v>72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4176+1620+1620+1620+1620+1620</f>
        <v>12276</v>
      </c>
      <c r="C26" s="17">
        <f t="shared" si="0"/>
        <v>12276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501866.1399999999</v>
      </c>
      <c r="C28" s="17">
        <f t="shared" si="0"/>
        <v>501866.1399999999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14488.81+7035.89+15471.39+28401.14+11867.04+12190.98+4322.19+2342.97+7783.05</f>
        <v>103903.45999999999</v>
      </c>
      <c r="C29" s="17">
        <f t="shared" si="0"/>
        <v>103903.45999999999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65</v>
      </c>
      <c r="B30" s="10">
        <f>61864.92+150709.62+99356.87+66497.29</f>
        <v>378428.69999999995</v>
      </c>
      <c r="C30" s="17">
        <f>SUM(B30:B30)</f>
        <v>378428.69999999995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1044.48+1305.6+739.84+326.4+130.56+826.88+1970.51</f>
        <v>6344.27</v>
      </c>
      <c r="C31" s="17">
        <f>SUM(B31:B31)</f>
        <v>6344.27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4983.52+4983.52</f>
        <v>9967.04</v>
      </c>
      <c r="C32" s="17">
        <f t="shared" si="0"/>
        <v>9967.04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126</v>
      </c>
      <c r="B33" s="10">
        <f>1208.5+805.67+1208.5</f>
        <v>3222.67</v>
      </c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163874.29</v>
      </c>
      <c r="C35" s="17">
        <f t="shared" si="0"/>
        <v>163874.29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5040+1008+2016+2310+2310+2310+2310</f>
        <v>17304</v>
      </c>
      <c r="C37" s="17">
        <f t="shared" si="0"/>
        <v>17304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2190+2190+2190</f>
        <v>6570</v>
      </c>
      <c r="C38" s="17">
        <f t="shared" si="0"/>
        <v>6570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129</v>
      </c>
      <c r="B39" s="10">
        <f>2190+3612+2190</f>
        <v>7992</v>
      </c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116</v>
      </c>
      <c r="B40" s="10">
        <v>4737</v>
      </c>
      <c r="C40" s="17">
        <f t="shared" si="0"/>
        <v>4737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134</v>
      </c>
      <c r="B41" s="10">
        <v>50000</v>
      </c>
      <c r="C41" s="17">
        <f t="shared" si="0"/>
        <v>50000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>
        <v>195.24</v>
      </c>
      <c r="C42" s="17">
        <f t="shared" si="0"/>
        <v>195.24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97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81</v>
      </c>
      <c r="B44" s="10">
        <v>16680</v>
      </c>
      <c r="C44" s="17">
        <f t="shared" si="0"/>
        <v>16680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130</v>
      </c>
      <c r="B45" s="10">
        <f>3300+1816.8</f>
        <v>5116.8</v>
      </c>
      <c r="C45" s="17">
        <f t="shared" si="0"/>
        <v>5116.8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67</v>
      </c>
      <c r="B46" s="10">
        <f>10257.5+10257.5+10257.5+5128.75</f>
        <v>35901.25</v>
      </c>
      <c r="C46" s="17">
        <f t="shared" si="0"/>
        <v>35901.25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111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103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99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>
        <v>9878</v>
      </c>
      <c r="C50" s="17">
        <f t="shared" si="0"/>
        <v>9878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73</v>
      </c>
      <c r="B52" s="10">
        <v>7000</v>
      </c>
      <c r="C52" s="17">
        <f t="shared" si="0"/>
        <v>7000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54</v>
      </c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98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>
      <c r="A56" s="9" t="s">
        <v>31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9" t="s">
        <v>44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B59+B60+B61+B62+B63+B64+B65+B66+B67+B68+B69+B70+B71+B72+B73+B74+B76+B75+B76+B77+B78+B79+B80+B81+B82+B83+B84+B85+B86+B87+B88+B89+B90+B92+B91+B92+B93+B94+B95+B96+B97+B98</f>
        <v>213951.2</v>
      </c>
      <c r="C58" s="17">
        <f t="shared" si="1"/>
        <v>213951.2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>
        <v>25420</v>
      </c>
      <c r="C59" s="17">
        <f t="shared" si="1"/>
        <v>25420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68</v>
      </c>
      <c r="B60" s="10">
        <v>19431.2</v>
      </c>
      <c r="C60" s="17">
        <f t="shared" si="1"/>
        <v>19431.2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84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140</v>
      </c>
      <c r="B62" s="10">
        <v>105600</v>
      </c>
      <c r="C62" s="17">
        <f t="shared" si="1"/>
        <v>105600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112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85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21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69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117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131</v>
      </c>
      <c r="B68" s="10">
        <v>43000</v>
      </c>
      <c r="C68" s="17">
        <f t="shared" si="1"/>
        <v>43000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29</v>
      </c>
      <c r="B69" s="10">
        <v>1300</v>
      </c>
      <c r="C69" s="17">
        <f t="shared" si="1"/>
        <v>1300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30</v>
      </c>
      <c r="B70" s="10">
        <v>900</v>
      </c>
      <c r="C70" s="17">
        <f t="shared" si="1"/>
        <v>900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43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115</v>
      </c>
      <c r="B72" s="10">
        <f>1100+1100+1100+1100</f>
        <v>4400</v>
      </c>
      <c r="C72" s="17">
        <f aca="true" t="shared" si="2" ref="C72:C96">SUM(B72:B72)</f>
        <v>4400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100</v>
      </c>
      <c r="B73" s="10">
        <v>5100</v>
      </c>
      <c r="C73" s="17">
        <f t="shared" si="2"/>
        <v>5100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45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135</v>
      </c>
      <c r="B75" s="10">
        <v>1100</v>
      </c>
      <c r="C75" s="17">
        <f t="shared" si="2"/>
        <v>1100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80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109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97</v>
      </c>
      <c r="B78" s="10">
        <v>7700</v>
      </c>
      <c r="C78" s="17">
        <f t="shared" si="2"/>
        <v>7700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55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57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48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59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60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61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18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36">
      <c r="A87" s="9" t="s">
        <v>71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19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20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32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/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42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47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22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36">
      <c r="A96" s="9" t="s">
        <v>62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17</v>
      </c>
      <c r="B97" s="10"/>
      <c r="C97" s="17">
        <f aca="true" t="shared" si="3" ref="C97:C118">SUM(B97:B97)</f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58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14" customFormat="1" ht="18">
      <c r="A99" s="11">
        <v>262</v>
      </c>
      <c r="B99" s="12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3" t="s">
        <v>23</v>
      </c>
      <c r="B100" s="12">
        <f>B101+B102+B103+B104+B105+B106+B107+B108</f>
        <v>10000</v>
      </c>
      <c r="C100" s="17">
        <f t="shared" si="3"/>
        <v>10000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25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24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26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33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27</v>
      </c>
      <c r="B105" s="10">
        <v>10000</v>
      </c>
      <c r="C105" s="17">
        <f t="shared" si="3"/>
        <v>10000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70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28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14" customFormat="1" ht="18">
      <c r="A109" s="11" t="s">
        <v>4</v>
      </c>
      <c r="B109" s="12">
        <f>B110+B111+B112+B113+B114+B115+B116+B117+B118+B119+B120+B121+B122</f>
        <v>41700</v>
      </c>
      <c r="C109" s="17">
        <f t="shared" si="3"/>
        <v>41700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118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119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132</v>
      </c>
      <c r="B113" s="10">
        <v>14300</v>
      </c>
      <c r="C113" s="17">
        <f t="shared" si="3"/>
        <v>14300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127</v>
      </c>
      <c r="B114" s="10">
        <v>23000</v>
      </c>
      <c r="C114" s="17">
        <f t="shared" si="3"/>
        <v>23000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35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34</v>
      </c>
      <c r="B116" s="10">
        <v>4400</v>
      </c>
      <c r="C116" s="17">
        <f t="shared" si="3"/>
        <v>4400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56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78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63</v>
      </c>
      <c r="B119" s="10"/>
      <c r="C119" s="17">
        <f aca="true" t="shared" si="4" ref="C119:C144">SUM(B119:B119)</f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36">
      <c r="A120" s="9" t="s">
        <v>77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36">
      <c r="A121" s="9" t="s">
        <v>79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8">
      <c r="A122" s="9" t="s">
        <v>64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14" customFormat="1" ht="18">
      <c r="A123" s="13" t="s">
        <v>2</v>
      </c>
      <c r="B123" s="12">
        <f>B124+B125+B126+B127+B128+B129+B130+B131+B132+B133+B134+B135+B136+B137+B138+B139+B140+B141+B142+B143</f>
        <v>31699.9</v>
      </c>
      <c r="C123" s="17">
        <f t="shared" si="4"/>
        <v>31699.9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36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101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82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37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36">
      <c r="A128" s="9" t="s">
        <v>110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102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107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customHeight="1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124</v>
      </c>
      <c r="B132" s="10">
        <f>8262.9</f>
        <v>8262.9</v>
      </c>
      <c r="C132" s="17">
        <f t="shared" si="4"/>
        <v>8262.9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121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122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8">
      <c r="A135" s="9" t="s">
        <v>114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39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125</v>
      </c>
      <c r="B137" s="10">
        <v>12450</v>
      </c>
      <c r="C137" s="17">
        <f t="shared" si="4"/>
        <v>12450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40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108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 customHeight="1">
      <c r="A141" s="9" t="s">
        <v>133</v>
      </c>
      <c r="B141" s="10">
        <v>6400</v>
      </c>
      <c r="C141" s="17">
        <f t="shared" si="4"/>
        <v>6400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123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76</v>
      </c>
      <c r="B143" s="10">
        <v>4587</v>
      </c>
      <c r="C143" s="17">
        <f t="shared" si="4"/>
        <v>4587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14" customFormat="1" ht="34.5" customHeight="1">
      <c r="A144" s="13" t="s">
        <v>3</v>
      </c>
      <c r="B144" s="12">
        <f>B123+B109+B100+B58+B35+B28+B26+B25+B18</f>
        <v>1884482.23</v>
      </c>
      <c r="C144" s="17">
        <f t="shared" si="4"/>
        <v>1884482.23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6" spans="1:3" ht="18" customHeight="1">
      <c r="A146" s="29" t="s">
        <v>136</v>
      </c>
      <c r="B146" s="29"/>
      <c r="C146" s="29"/>
    </row>
    <row r="147" ht="18">
      <c r="A147" s="7" t="s">
        <v>86</v>
      </c>
    </row>
    <row r="148" spans="1:3" ht="28.5" customHeight="1">
      <c r="A148" s="29" t="s">
        <v>137</v>
      </c>
      <c r="B148" s="29"/>
      <c r="C148" s="29"/>
    </row>
    <row r="150" ht="1.5" customHeight="1"/>
    <row r="151" ht="18" hidden="1"/>
  </sheetData>
  <sheetProtection/>
  <mergeCells count="18">
    <mergeCell ref="A146:C146"/>
    <mergeCell ref="A148:C148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2017-10-09T09:18:02Z</cp:lastPrinted>
  <dcterms:created xsi:type="dcterms:W3CDTF">1996-10-08T23:32:33Z</dcterms:created>
  <dcterms:modified xsi:type="dcterms:W3CDTF">2020-09-04T13:35:36Z</dcterms:modified>
  <cp:category/>
  <cp:version/>
  <cp:contentType/>
  <cp:contentStatus/>
</cp:coreProperties>
</file>